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495" yWindow="30" windowWidth="11475" windowHeight="8760" activeTab="1"/>
  </bookViews>
  <sheets>
    <sheet name="Biểu 09" sheetId="1" r:id="rId1"/>
    <sheet name="Biểu 10" sheetId="2" r:id="rId2"/>
    <sheet name="Biểu 12" sheetId="3" r:id="rId3"/>
    <sheet name="B2" sheetId="4" r:id="rId4"/>
    <sheet name="B4" sheetId="5" r:id="rId5"/>
    <sheet name="B3" sheetId="6" r:id="rId6"/>
    <sheet name="Biểu 11" sheetId="7" r:id="rId7"/>
    <sheet name="Sheet6" sheetId="8" r:id="rId8"/>
    <sheet name="Sheet1" sheetId="9" r:id="rId9"/>
  </sheets>
  <definedNames>
    <definedName name="chuong_pl_10" localSheetId="0">'Biểu 10'!$A$1</definedName>
    <definedName name="chuong_pl_10_name" localSheetId="0">'Biểu 10'!$A$4</definedName>
    <definedName name="chuong_pl_10_name_name" localSheetId="0">'Biểu 10'!$A$5</definedName>
    <definedName name="chuong_pl_11" localSheetId="0">'Biểu 11'!$A$1</definedName>
    <definedName name="chuong_pl_11_name" localSheetId="0">'Biểu 11'!$A$4</definedName>
    <definedName name="chuong_pl_11_name_name" localSheetId="0">'Biểu 11'!$A$5</definedName>
    <definedName name="chuong_pl_12" localSheetId="0">'Biểu 12'!$A$1</definedName>
    <definedName name="chuong_pl_12_name" localSheetId="0">'Biểu 12'!#REF!</definedName>
    <definedName name="chuong_pl_12_name_name" localSheetId="0">'Biểu 12'!$A$4</definedName>
    <definedName name="chuong_pl_9" localSheetId="0">'Biểu 09'!$A$1</definedName>
    <definedName name="chuong_pl_9_name" localSheetId="0">'Biểu 09'!#REF!</definedName>
    <definedName name="chuong_pl_9_name_name" localSheetId="0">'Biểu 09'!$A$4</definedName>
  </definedNames>
  <calcPr fullCalcOnLoad="1"/>
</workbook>
</file>

<file path=xl/sharedStrings.xml><?xml version="1.0" encoding="utf-8"?>
<sst xmlns="http://schemas.openxmlformats.org/spreadsheetml/2006/main" count="825" uniqueCount="346">
  <si>
    <t>STT</t>
  </si>
  <si>
    <t>Nội dung</t>
  </si>
  <si>
    <t>Chia theo khối lớp</t>
  </si>
  <si>
    <t>…</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</si>
  <si>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</si>
  <si>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</si>
  <si>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</si>
  <si>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</si>
  <si>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</si>
  <si>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</si>
  <si>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</si>
  <si>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</si>
  <si>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</si>
  <si>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khỏe của học sinh dự kiến đạt được</t>
  </si>
  <si>
    <t>VI</t>
  </si>
  <si>
    <t>Khả năng học tập tiếp tục của học sinh</t>
  </si>
  <si>
    <t>Tổng số</t>
  </si>
  <si>
    <t>Chia ra theo khối lớp</t>
  </si>
  <si>
    <t>Tốt</t>
  </si>
  <si>
    <t>(tỷ lệ so với tổng số)</t>
  </si>
  <si>
    <t>Khá</t>
  </si>
  <si>
    <t>Trung bình</t>
  </si>
  <si>
    <t>Yếu</t>
  </si>
  <si>
    <t>Giỏi</t>
  </si>
  <si>
    <t>Kém</t>
  </si>
  <si>
    <t>Lên lớp</t>
  </si>
  <si>
    <t>a</t>
  </si>
  <si>
    <t>Học sinh giỏi</t>
  </si>
  <si>
    <t>b</t>
  </si>
  <si>
    <t>Học sinh tiên tiến</t>
  </si>
  <si>
    <t>Thi lại</t>
  </si>
  <si>
    <t>Lưu ban</t>
  </si>
  <si>
    <t>Chuyển trường đến/đi</t>
  </si>
  <si>
    <t>Bị đuổi học</t>
  </si>
  <si>
    <t>Bỏ học (qua kỳ nghỉ hè năm trước và trong năm học)</t>
  </si>
  <si>
    <t>Số học sinh đạt giải các kỳ thi học sinh giỏi</t>
  </si>
  <si>
    <t>Cấp huyện</t>
  </si>
  <si>
    <t>Cấp tỉnh/thành phố</t>
  </si>
  <si>
    <t>Quốc gia, khu vực một số nước, quốc tế</t>
  </si>
  <si>
    <t>Số học sinh dự xét hoặc dự thi tốt nghiệp</t>
  </si>
  <si>
    <t>Số học sinh được công nhận tốt nghiệp</t>
  </si>
  <si>
    <t>(Tỷ lệ so với tổng số)</t>
  </si>
  <si>
    <t>VII</t>
  </si>
  <si>
    <t>Số học sinh thi đỗ đại học, cao đẳng</t>
  </si>
  <si>
    <t>VIII</t>
  </si>
  <si>
    <t>IX</t>
  </si>
  <si>
    <t>Số lượng</t>
  </si>
  <si>
    <t>Bình quân</t>
  </si>
  <si>
    <t>Số phòng học</t>
  </si>
  <si>
    <t>Loại phòng học</t>
  </si>
  <si>
    <t>Phòng học kiên cố</t>
  </si>
  <si>
    <t>Phòng học bán kiên cố</t>
  </si>
  <si>
    <t>Phòng học tạm</t>
  </si>
  <si>
    <t>Phòng học nhờ</t>
  </si>
  <si>
    <t>Số phòng học bộ môn</t>
  </si>
  <si>
    <t>Số phòng học đa chức năng (có phương tiện nghe nhìn)</t>
  </si>
  <si>
    <t>Bình quân lớp/phòng học</t>
  </si>
  <si>
    <t>Bình quân học sinh/lớp</t>
  </si>
  <si>
    <t>Số điểm trường</t>
  </si>
  <si>
    <t>Tổng diện tích các phòng</t>
  </si>
  <si>
    <t>Tổng số thiết bị dạy học tối thiểu</t>
  </si>
  <si>
    <t>(Đơn vị tính: bộ)</t>
  </si>
  <si>
    <t>Tổng số thiết bị dạy học tối thiểu hiện có theo quy định</t>
  </si>
  <si>
    <t>Tổng số thiết bị dạy học tối thiểu còn thiếu so với quy định</t>
  </si>
  <si>
    <t>Khu vườn sinh vật, vườn địa lý (diện tích/thiết bị)</t>
  </si>
  <si>
    <t>Tổng số máy vi tính đang sử dụng phục vụ học tập</t>
  </si>
  <si>
    <t>Số học sinh/bộ</t>
  </si>
  <si>
    <t>Tổng số thiết bị dùng chung khác</t>
  </si>
  <si>
    <t>Số thiết bị/lớp</t>
  </si>
  <si>
    <t>Ti vi</t>
  </si>
  <si>
    <t>Cát xét</t>
  </si>
  <si>
    <t>Đầu Video/đầu đĩa</t>
  </si>
  <si>
    <t>Máy chiếu OverHead/projector/vật thể</t>
  </si>
  <si>
    <t>…..</t>
  </si>
  <si>
    <t>Tổng số thiết bị đang sử dụng</t>
  </si>
  <si>
    <t>X</t>
  </si>
  <si>
    <t>Nhà bếp</t>
  </si>
  <si>
    <t>XI</t>
  </si>
  <si>
    <t>Nhà ăn</t>
  </si>
  <si>
    <t>Số chỗ</t>
  </si>
  <si>
    <t>Diện tích bình quân/chỗ</t>
  </si>
  <si>
    <t>XII</t>
  </si>
  <si>
    <t>Phòng nghỉ cho học sinh bán trú</t>
  </si>
  <si>
    <t>XIII</t>
  </si>
  <si>
    <t>Khu nội trú</t>
  </si>
  <si>
    <t>XIV</t>
  </si>
  <si>
    <t>Nhà vệ sinh</t>
  </si>
  <si>
    <t>Dùng cho giáo viên</t>
  </si>
  <si>
    <t>Dùng cho học sinh</t>
  </si>
  <si>
    <t>Chung</t>
  </si>
  <si>
    <t>Nam/Nữ</t>
  </si>
  <si>
    <t>Đạt chuẩn vệ sinh*</t>
  </si>
  <si>
    <t>Chưa đạt chuẩn vệ sinh*</t>
  </si>
  <si>
    <t>Có</t>
  </si>
  <si>
    <t>Không</t>
  </si>
  <si>
    <t>XV</t>
  </si>
  <si>
    <t>Nguồn nước sinh hoạt hợp vệ sinh</t>
  </si>
  <si>
    <t>XVI</t>
  </si>
  <si>
    <t>Nguồn điện (lưới, phát điện riêng)</t>
  </si>
  <si>
    <t>XVII</t>
  </si>
  <si>
    <t>Kết nối internet</t>
  </si>
  <si>
    <t>XVIII</t>
  </si>
  <si>
    <t>Trang thông tin điện tử (website) của trường</t>
  </si>
  <si>
    <t>XIX</t>
  </si>
  <si>
    <t>Tường rào xây</t>
  </si>
  <si>
    <t>Trình độ đào tạo</t>
  </si>
  <si>
    <t>Hạng chức danh nghề nghiệp</t>
  </si>
  <si>
    <t>TS</t>
  </si>
  <si>
    <t>ThS</t>
  </si>
  <si>
    <t>ĐH</t>
  </si>
  <si>
    <t>CĐ</t>
  </si>
  <si>
    <t>TC</t>
  </si>
  <si>
    <t>Dưới TC</t>
  </si>
  <si>
    <t>Hạng III</t>
  </si>
  <si>
    <t>Hạng II</t>
  </si>
  <si>
    <t>Hạng I</t>
  </si>
  <si>
    <t>Xuất sắc</t>
  </si>
  <si>
    <t>Tổng số giáo viên, cán bộ quản lý và nhân viên</t>
  </si>
  <si>
    <t>Giáo viên</t>
  </si>
  <si>
    <t>Trong đó số giáo viên dạy môn:</t>
  </si>
  <si>
    <t>Toán</t>
  </si>
  <si>
    <t>Lý</t>
  </si>
  <si>
    <t>Hóa</t>
  </si>
  <si>
    <t>Cán bộ quản lý</t>
  </si>
  <si>
    <t>Hiệu trưởng</t>
  </si>
  <si>
    <t>Phó hiệu trưởng</t>
  </si>
  <si>
    <t>Nhân viên</t>
  </si>
  <si>
    <t>Nhân viên văn thư</t>
  </si>
  <si>
    <t>Nhân viên kế toán</t>
  </si>
  <si>
    <t>Thủ quỹ</t>
  </si>
  <si>
    <t>Nhân viên y tế</t>
  </si>
  <si>
    <t>Nhân viên thư viện</t>
  </si>
  <si>
    <t>Nhân viên thiết bị, thí nghiệm</t>
  </si>
  <si>
    <t>Nhân viên hỗ trợ giáo dục người huyết tật</t>
  </si>
  <si>
    <t>Đảm bảo</t>
  </si>
  <si>
    <t>BGD&amp;ĐT</t>
  </si>
  <si>
    <t>Tích cực</t>
  </si>
  <si>
    <t>Đầy đủ</t>
  </si>
  <si>
    <t>Đủ khả năng</t>
  </si>
  <si>
    <t>HIỆU TRƯỞNG</t>
  </si>
  <si>
    <r>
      <t>Số m</t>
    </r>
    <r>
      <rPr>
        <vertAlign val="superscript"/>
        <sz val="12"/>
        <color indexed="8"/>
        <rFont val="Times New Roman"/>
        <family val="1"/>
      </rPr>
      <t>2</t>
    </r>
    <r>
      <rPr>
        <sz val="12"/>
        <color indexed="8"/>
        <rFont val="Times New Roman"/>
        <family val="1"/>
      </rPr>
      <t>/học sinh</t>
    </r>
  </si>
  <si>
    <r>
      <t>Diện tích phòng học (m</t>
    </r>
    <r>
      <rPr>
        <vertAlign val="superscript"/>
        <sz val="12"/>
        <color indexed="8"/>
        <rFont val="Times New Roman"/>
        <family val="1"/>
      </rPr>
      <t>2</t>
    </r>
    <r>
      <rPr>
        <sz val="12"/>
        <color indexed="8"/>
        <rFont val="Times New Roman"/>
        <family val="1"/>
      </rPr>
      <t>)</t>
    </r>
  </si>
  <si>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</si>
  <si>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</si>
  <si>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</si>
  <si>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i/>
        <vertAlign val="superscript"/>
        <sz val="12"/>
        <color indexed="8"/>
        <rFont val="Times New Roman"/>
        <family val="1"/>
      </rPr>
      <t>2</t>
    </r>
    <r>
      <rPr>
        <i/>
        <sz val="12"/>
        <color indexed="8"/>
        <rFont val="Times New Roman"/>
        <family val="1"/>
      </rPr>
      <t>)</t>
    </r>
  </si>
  <si>
    <r>
      <t>Số lượng (m</t>
    </r>
    <r>
      <rPr>
        <vertAlign val="superscript"/>
        <sz val="12"/>
        <color indexed="8"/>
        <rFont val="Times New Roman"/>
        <family val="1"/>
      </rPr>
      <t>2</t>
    </r>
    <r>
      <rPr>
        <sz val="12"/>
        <color indexed="8"/>
        <rFont val="Times New Roman"/>
        <family val="1"/>
      </rPr>
      <t>)</t>
    </r>
  </si>
  <si>
    <r>
      <t>Số lượng phòng, tổng diện tích (m</t>
    </r>
    <r>
      <rPr>
        <vertAlign val="superscript"/>
        <sz val="12"/>
        <color indexed="8"/>
        <rFont val="Times New Roman"/>
        <family val="1"/>
      </rPr>
      <t>2</t>
    </r>
    <r>
      <rPr>
        <sz val="12"/>
        <color indexed="8"/>
        <rFont val="Times New Roman"/>
        <family val="1"/>
      </rPr>
      <t>)</t>
    </r>
  </si>
  <si>
    <r>
      <t>(*Theo Thông tư số </t>
    </r>
    <r>
      <rPr>
        <i/>
        <sz val="12"/>
        <color indexed="30"/>
        <rFont val="Times New Roman"/>
        <family val="1"/>
      </rPr>
      <t>12/2011/TT-BGDĐT</t>
    </r>
    <r>
      <rPr>
        <i/>
        <sz val="12"/>
        <color indexed="8"/>
        <rFont val="Times New Roman"/>
        <family val="1"/>
      </rPr>
      <t> ngày 28/2/2011 của Bộ GDĐT ban hành Điều lệ trường trung học cơ sở, trường trung học phổ thông và trung học phổ thông có nhiều cấp học và Thông tư số </t>
    </r>
    <r>
      <rPr>
        <i/>
        <sz val="12"/>
        <color indexed="30"/>
        <rFont val="Times New Roman"/>
        <family val="1"/>
      </rPr>
      <t>27/2011/TT-BYT</t>
    </r>
    <r>
      <rPr>
        <i/>
        <sz val="12"/>
        <color indexed="8"/>
        <rFont val="Times New Roman"/>
        <family val="1"/>
      </rPr>
      <t> ngày 24/6/2011 của Bộ Y tế ban hành quy chuẩn kỹ thuật quốc gia về nhà tiêu - điều kiện bảo đảm hợp vệ sinh).</t>
    </r>
  </si>
  <si>
    <t>x</t>
  </si>
  <si>
    <t>Sinh</t>
  </si>
  <si>
    <t>Văn</t>
  </si>
  <si>
    <t>Sử</t>
  </si>
  <si>
    <t>Địa</t>
  </si>
  <si>
    <t>Tiếng anh</t>
  </si>
  <si>
    <t>GDCD</t>
  </si>
  <si>
    <t>Thể dục</t>
  </si>
  <si>
    <t>Đàn</t>
  </si>
  <si>
    <t>Máy tính</t>
  </si>
  <si>
    <t>SỞ GIÁO DỤC &amp; ĐÀO TẠO LÂM ĐỒNG</t>
  </si>
  <si>
    <t>Khối lớp 10</t>
  </si>
  <si>
    <t>Khối lớp 11</t>
  </si>
  <si>
    <t>Khối lớp 12</t>
  </si>
  <si>
    <t xml:space="preserve">        SỞ GD&amp;ĐT LÂM ĐỒNG</t>
  </si>
  <si>
    <t xml:space="preserve"> </t>
  </si>
  <si>
    <t>GDQP_AN</t>
  </si>
  <si>
    <t>Tin</t>
  </si>
  <si>
    <t>KTCN</t>
  </si>
  <si>
    <t>CB Đoàn</t>
  </si>
  <si>
    <t>Bảo vệ, tạp vụ</t>
  </si>
  <si>
    <t>Lớp 10</t>
  </si>
  <si>
    <t>Lớp 11</t>
  </si>
  <si>
    <t>Lớp 12</t>
  </si>
  <si>
    <t xml:space="preserve">        TRƯỜNG THPT NGUYỄN BỈNH KHIÊM</t>
  </si>
  <si>
    <t>Biểu mẫu 09 theo thông tư 36/2017</t>
  </si>
  <si>
    <t>Biểu mẫu 10 theo thông tư 36/2017</t>
  </si>
  <si>
    <t>Biểu mẫu 11 theo thông tư 36/2017</t>
  </si>
  <si>
    <t>Biểu mẫu 12 theo thông tư 36/2017</t>
  </si>
  <si>
    <t>Số học sinh nam/số học sinh nữ  NH 2018-2019</t>
  </si>
  <si>
    <t>Số học sinh dân tộc thiểu số  2018-2019</t>
  </si>
  <si>
    <r>
      <t>Tổng số diện tích đất (m</t>
    </r>
    <r>
      <rPr>
        <vertAlign val="superscript"/>
        <sz val="12"/>
        <color indexed="8"/>
        <rFont val="Times New Roman"/>
        <family val="1"/>
      </rPr>
      <t>2</t>
    </r>
    <r>
      <rPr>
        <sz val="12"/>
        <color indexed="8"/>
        <rFont val="Times New Roman"/>
        <family val="1"/>
      </rPr>
      <t>)</t>
    </r>
  </si>
  <si>
    <r>
      <t>Tổng diện tích sân chơi, bãi tập (m</t>
    </r>
    <r>
      <rPr>
        <vertAlign val="superscript"/>
        <sz val="12"/>
        <color indexed="8"/>
        <rFont val="Times New Roman"/>
        <family val="1"/>
      </rPr>
      <t>2</t>
    </r>
    <r>
      <rPr>
        <sz val="12"/>
        <color indexed="8"/>
        <rFont val="Times New Roman"/>
        <family val="1"/>
      </rPr>
      <t>)</t>
    </r>
  </si>
  <si>
    <t>NGƯỜI LẬP</t>
  </si>
  <si>
    <t xml:space="preserve"> Biểu số 2 - Ban hành kèm theo Thông tư số 61/2017/TT-BTC ngày 15 tháng 6 năm 2017 của Bộ Tài chính</t>
  </si>
  <si>
    <t>(Kèm theo Quyết định số    /QĐ- … ngày…/…/….của…. )</t>
  </si>
  <si>
    <t>(Dùng cho đơn vị sử dụng ngân sách)</t>
  </si>
  <si>
    <t xml:space="preserve">Số 
TT </t>
  </si>
  <si>
    <t>Dự toán được giao</t>
  </si>
  <si>
    <t>Tổng số thu, chi, nộp ngân sách phí, lệ phí</t>
  </si>
  <si>
    <t xml:space="preserve"> Số thu phí, lệ phí</t>
  </si>
  <si>
    <t>1.1</t>
  </si>
  <si>
    <t>Lệ phí</t>
  </si>
  <si>
    <t>Lệ phí A</t>
  </si>
  <si>
    <t>Lệ phí B</t>
  </si>
  <si>
    <t>…………….</t>
  </si>
  <si>
    <t>1.2</t>
  </si>
  <si>
    <t>Phí</t>
  </si>
  <si>
    <t>Phí A</t>
  </si>
  <si>
    <t>Phí B</t>
  </si>
  <si>
    <t>Chi từ nguồn thu phí được để lại</t>
  </si>
  <si>
    <t>2.1</t>
  </si>
  <si>
    <t>Chi sự nghiệp………………….</t>
  </si>
  <si>
    <t xml:space="preserve"> Kinh phí nhiệm vụ thường xuyên</t>
  </si>
  <si>
    <t>Kinh phí nhiệm vụ không thường xuyên</t>
  </si>
  <si>
    <t>2.2</t>
  </si>
  <si>
    <t>Chi quản lý hành chính</t>
  </si>
  <si>
    <t xml:space="preserve"> Kinh phí thực hiện chế độ tự chủ </t>
  </si>
  <si>
    <t xml:space="preserve">Kinh phí không thực hiện chế độ tự chủ </t>
  </si>
  <si>
    <t xml:space="preserve"> Số phí, lệ phí nộp NSNN</t>
  </si>
  <si>
    <t>3.1</t>
  </si>
  <si>
    <t>3.2</t>
  </si>
  <si>
    <t>Dự toán chi ngân sách nhà nước</t>
  </si>
  <si>
    <t>Nghiên cứu khoa học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</si>
  <si>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</si>
  <si>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</si>
  <si>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</si>
  <si>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</si>
  <si>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</si>
  <si>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</si>
  <si>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</si>
  <si>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Chi sự nghiệp giáo dục, đào tạo, dạy nghề</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</si>
  <si>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</si>
  <si>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</si>
  <si>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</si>
  <si>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</si>
  <si>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</si>
  <si>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</si>
  <si>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</si>
  <si>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</si>
  <si>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</si>
  <si>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</si>
  <si>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</si>
  <si>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</si>
  <si>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</si>
  <si>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</si>
  <si>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</si>
  <si>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</si>
  <si>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</si>
  <si>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</si>
  <si>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</si>
  <si>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</si>
  <si>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</si>
  <si>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Chi Chương trình mục tiêu</t>
  </si>
  <si>
    <t>Chi Chương trình mục tiêu quốc gia</t>
  </si>
  <si>
    <t>(Chi tiết theo từng Chương trình mục tiêu quốc gia)</t>
  </si>
  <si>
    <t>(Chi tiết theo từng Chương trình mục tiêu)</t>
  </si>
  <si>
    <t xml:space="preserve"> Biểu số 3 - Ban hành kèm theo Thông tư số 61/2017/TT-BTC ngày 15 tháng 6 năm 2017 của Bộ Tài chính</t>
  </si>
  <si>
    <t>(Dùng cho đơn vị dự toán cấp trên và đơn vị</t>
  </si>
  <si>
    <t xml:space="preserve"> dự toán sử dụng ngân sách nhà nước)</t>
  </si>
  <si>
    <t>Dự toán năm</t>
  </si>
  <si>
    <t>So sánh (%)</t>
  </si>
  <si>
    <t>Dự toán</t>
  </si>
  <si>
    <t>Cùng kỳ 
năm trước</t>
  </si>
  <si>
    <t>Ngày     tháng     năm</t>
  </si>
  <si>
    <t>Thủ trưởng đơn vị</t>
  </si>
  <si>
    <t xml:space="preserve"> Biểu số 4 - Ban hành kèm theo Thông tư số 61/2017/TT-BTC ngày 15 tháng 6 năm 2017 của Bộ Tài chính</t>
  </si>
  <si>
    <t>Số 
TT</t>
  </si>
  <si>
    <t>Số liệu
 báo cáo
 quyết toán</t>
  </si>
  <si>
    <t>Số liệu quyết toán
 được duyệt</t>
  </si>
  <si>
    <t>Trong đó</t>
  </si>
  <si>
    <t>Quỹ 
lương</t>
  </si>
  <si>
    <t>Mua sắm, 
sửa chữa</t>
  </si>
  <si>
    <t>Trích lập các quỹ</t>
  </si>
  <si>
    <t>Quyết toán thu</t>
  </si>
  <si>
    <t>A</t>
  </si>
  <si>
    <t>Tổng số thu</t>
  </si>
  <si>
    <t>B</t>
  </si>
  <si>
    <t>Chi từ nguồn thu được để lại</t>
  </si>
  <si>
    <t>Hoạt động SX, cung ứng dịch vụ</t>
  </si>
  <si>
    <t xml:space="preserve">Hoạt động sự nghiệp khác </t>
  </si>
  <si>
    <t>C</t>
  </si>
  <si>
    <t>Số thu nộp NSNN</t>
  </si>
  <si>
    <t>Quyết toán chi ngân sách nhà nước</t>
  </si>
  <si>
    <t xml:space="preserve"> Chương: 422</t>
  </si>
  <si>
    <t>TRƯỜNG THPT NGUYỄN BỈNH KHIÊM</t>
  </si>
  <si>
    <t>ĐÁNH GIÁ THỰC HIỆN DỰ TOÁN THU- CHI NGÂN SÁCH NĂM 2018</t>
  </si>
  <si>
    <t>DỰ TOÁN THU- CHI NGÂN SÁCH NHÀ NƯỚC NĂM 2019</t>
  </si>
  <si>
    <t>Đvt:  đồng</t>
  </si>
  <si>
    <t>ĐV tính:  đồng</t>
  </si>
  <si>
    <t xml:space="preserve">          ĐV tính:  đồng</t>
  </si>
  <si>
    <t>Học phí</t>
  </si>
  <si>
    <t>Ước thực
hiện /năm</t>
  </si>
  <si>
    <t>Thu sự nghiệp khác (DTHT)</t>
  </si>
  <si>
    <t>Thu hoạt động SX, cung ứng dịch vụ (XĐ, Căn tin)</t>
  </si>
  <si>
    <t xml:space="preserve">Số liệu
 báo cáo
 </t>
  </si>
  <si>
    <t>Thu hoạt động SX, cung ứng dịch vụ (Gởi xe)</t>
  </si>
  <si>
    <t>Thu CSSK</t>
  </si>
  <si>
    <t>Phúc lợi</t>
  </si>
  <si>
    <t>Nước uống</t>
  </si>
  <si>
    <t>Đảng phí</t>
  </si>
  <si>
    <t>Quỹ hội</t>
  </si>
  <si>
    <t>NSNN</t>
  </si>
  <si>
    <t>Chi từ nguồn thu học thêm dạy thêm</t>
  </si>
  <si>
    <t>Chi từ nguồn thu CSSK ban đầu</t>
  </si>
  <si>
    <t>Chi từ nguồn thu quỹ phát triển sự nghiệp</t>
  </si>
  <si>
    <t>Chi từ nguồn thu quỹ phức lợi</t>
  </si>
  <si>
    <t>Chi từ nguồn thu nước uống</t>
  </si>
  <si>
    <t>Chi từ nguồn thu khuyến học</t>
  </si>
  <si>
    <t>Chi từ nguồn thu đảng phí</t>
  </si>
  <si>
    <t>Chi từ nguồn thu gởi xe</t>
  </si>
  <si>
    <t>Chi từ nguồn thu quỹ hội</t>
  </si>
  <si>
    <t>Chi từ nguồn thu NSNN</t>
  </si>
  <si>
    <t>TRONG ĐÓ CHI</t>
  </si>
  <si>
    <t>Bồi dưỡng trực</t>
  </si>
  <si>
    <t>Khen thưởng học sinh</t>
  </si>
  <si>
    <t>Phụ cấp kế toán đảng</t>
  </si>
  <si>
    <t>Quản lý hành chính, công tác phí</t>
  </si>
  <si>
    <t>Hỗ trợ học sinh tham gia các cuộc thi (HSG cấp tỉnh, NCKH, …)</t>
  </si>
  <si>
    <t>Thuê đồ diễn văn nghệ xe chở gạo</t>
  </si>
  <si>
    <t>Quản lý thu quỹ</t>
  </si>
  <si>
    <t>học phí lớp cao học T. Dũng</t>
  </si>
  <si>
    <t>Quản lý hành chính, chuyên môn</t>
  </si>
  <si>
    <t>chi giữ xe</t>
  </si>
  <si>
    <t>BÁO CÁO THU - CHI NGUỒN NSNN, NGUỒN KHÁC 9 THÁNG ĐẦU NĂM 2019</t>
  </si>
  <si>
    <t>TỒN CUỐI 
THÁNG 9/2019</t>
  </si>
  <si>
    <t>TỒN CUỐI THÁNG 9/2019</t>
  </si>
  <si>
    <t>Đà Loan, ngày  25   tháng 9  năm 2019</t>
  </si>
  <si>
    <t>trợ cấp T. Phấn đi học</t>
  </si>
  <si>
    <t>Hỗ trợ 8/3</t>
  </si>
  <si>
    <t>Hỗ trợ ngày lễ khác</t>
  </si>
  <si>
    <t>Hỗ trợ hội cựu giáo chức tỉnh Lâm Đồng</t>
  </si>
  <si>
    <t>Nộp đảng phí cấp trên</t>
  </si>
  <si>
    <t>Sữa chữa cơ sở vật chất</t>
  </si>
  <si>
    <t>Sửa chữa điện</t>
  </si>
  <si>
    <t>Mua hàng hóa chuyên môn</t>
  </si>
  <si>
    <t>Quỹ 
lương, BHXH, BHYT, BHTN, KPCĐ</t>
  </si>
  <si>
    <t>Mua sắm, Sửa chữa CSVC, hỗ trợ ăn ở học sinh</t>
  </si>
  <si>
    <t>THÔNG BÁO
 Cam kết chất lượng giáo dục của  trường trung học phổ thông, năm học 2019-2020</t>
  </si>
  <si>
    <t>……….., ngày  26   tháng   9  năm 2019</t>
  </si>
  <si>
    <t>…………., ngày    26   tháng  9     năm 2019</t>
  </si>
  <si>
    <t>……….., ngày  26    tháng     9   năm 2019</t>
  </si>
  <si>
    <t>Đà Loan, ngày  26   tháng 9   năm 2019</t>
  </si>
  <si>
    <t xml:space="preserve"> QUYẾT TOÁN THU - CHI NGUỒN NSNN, NGUỒN KHÁC 9 tháng đầu năm 2019</t>
  </si>
  <si>
    <t>THÔNG BÁO
Công khai thông tin về đội ngũ nhà giáo, cán bộ quản lý và nhân viên của trường trung học phổ thông, 
năm học 2019-2020</t>
  </si>
  <si>
    <t>THÔNG BÁO
Công khai thông tin cơ sở vật chất của trường trung học cơ sở và trường trung học phổ thông, năm học 2019-2020</t>
  </si>
  <si>
    <t>THÔNG BÁO 
Công khai thông tin chất lượng giáo dục thực tế của  trường trung học phổ thông,  năm học 2018-2019</t>
  </si>
  <si>
    <t>Chuẩn nghề nghiệp 2018 -2019</t>
  </si>
  <si>
    <t>Số học sinh chia theo hạnh kiểm  2018 - 2019</t>
  </si>
  <si>
    <t>Số học sinh chia theo học lực  2018-2019</t>
  </si>
  <si>
    <t>99/129</t>
  </si>
  <si>
    <t>102/111</t>
  </si>
  <si>
    <t>78/100</t>
  </si>
  <si>
    <t>279/340</t>
  </si>
  <si>
    <t>Hoạt động SX, cung ứng dịch vụ - gởi xe</t>
  </si>
  <si>
    <t>Hoạt động sự nghiệp khác  - DTHT</t>
  </si>
  <si>
    <t>Tổng hợp kết quả cuối năm 2018-2019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</si>
</sst>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0"/>
    <numFmt numFmtId="169" formatCode="0.00000000"/>
    <numFmt numFmtId="170" formatCode="0.0000000"/>
    <numFmt numFmtId="171" formatCode="0.000000"/>
    <numFmt numFmtId="172" formatCode="0.00000"/>
    <numFmt numFmtId="173" formatCode="0.0000"/>
    <numFmt numFmtId="174" formatCode="0.000"/>
    <numFmt numFmtId="175" formatCode="0.0"/>
    <numFmt numFmtId="176" formatCode="_(* #,##0.0_);_(* \(#,##0.0\);_(* &quot;-&quot;??_);_(@_)"/>
    <numFmt numFmtId="177" formatCode="_(* #,##0_);_(* \(#,##0\);_(* &quot;-&quot;??_);_(@_)"/>
  </numFmts>
  <fonts count="96">
    <font>
      <sz val="10"/>
      <name val="Arial"/>
      <family val="0"/>
    </font>
    <font>
      <sz val="9"/>
      <color indexed="8"/>
      <name val="Arial"/>
      <family val="2"/>
    </font>
    <font>
      <b/>
      <sz val="9"/>
      <color indexed="8"/>
      <name val="Arial"/>
      <family val="2"/>
    </font>
    <font>
      <b/>
      <sz val="14"/>
      <color indexed="8"/>
      <name val="Times New Roman"/>
      <family val="1"/>
    </font>
    <font>
      <sz val="9"/>
      <color indexed="8"/>
      <name val="Times New Roman"/>
      <family val="1"/>
    </font>
    <font>
      <sz val="10"/>
      <name val="Times New Roman"/>
      <family val="1"/>
    </font>
    <font>
      <b/>
      <sz val="9"/>
      <color indexed="8"/>
      <name val="Times New Roman"/>
      <family val="1"/>
    </font>
    <font>
      <sz val="14"/>
      <color indexed="8"/>
      <name val="Times New Roman"/>
      <family val="1"/>
    </font>
    <font>
      <sz val="14"/>
      <name val="Times New Roman"/>
      <family val="1"/>
    </font>
    <font>
      <sz val="12"/>
      <color indexed="8"/>
      <name val="Times New Roman"/>
      <family val="1"/>
    </font>
    <font>
      <b/>
      <sz val="12"/>
      <color indexed="8"/>
      <name val="Times New Roman"/>
      <family val="1"/>
    </font>
    <font>
      <sz val="11"/>
      <color indexed="8"/>
      <name val="Times New Roman"/>
      <family val="1"/>
    </font>
    <font>
      <sz val="8"/>
      <name val="Arial"/>
      <family val="0"/>
    </font>
    <font>
      <i/>
      <sz val="14"/>
      <name val="Times New Roman"/>
      <family val="1"/>
    </font>
    <font>
      <sz val="12"/>
      <name val="Times New Roman"/>
      <family val="1"/>
    </font>
    <font>
      <vertAlign val="superscript"/>
      <sz val="12"/>
      <color indexed="8"/>
      <name val="Times New Roman"/>
      <family val="1"/>
    </font>
    <font>
      <i/>
      <sz val="12"/>
      <color indexed="8"/>
      <name val="Times New Roman"/>
      <family val="1"/>
    </font>
    <font>
      <i/>
      <vertAlign val="superscript"/>
      <sz val="12"/>
      <color indexed="8"/>
      <name val="Times New Roman"/>
      <family val="1"/>
    </font>
    <font>
      <sz val="12"/>
      <color indexed="8"/>
      <name val="Arial"/>
      <family val="2"/>
    </font>
    <font>
      <i/>
      <sz val="12"/>
      <color indexed="30"/>
      <name val="Times New Roman"/>
      <family val="1"/>
    </font>
    <font>
      <b/>
      <sz val="10"/>
      <name val="Arial"/>
      <family val="2"/>
    </font>
    <font>
      <sz val="11"/>
      <name val="Arial"/>
      <family val="2"/>
    </font>
    <font>
      <b/>
      <sz val="11"/>
      <color indexed="8"/>
      <name val="Times New Roman"/>
      <family val="1"/>
    </font>
    <font>
      <i/>
      <sz val="11"/>
      <name val="Times New Roman"/>
      <family val="1"/>
    </font>
    <font>
      <sz val="11"/>
      <name val="Times New Roman"/>
      <family val="1"/>
    </font>
    <font>
      <b/>
      <sz val="12"/>
      <name val="Times New Roman"/>
      <family val="1"/>
    </font>
    <font>
      <b/>
      <sz val="11"/>
      <name val="Times New Roman"/>
      <family val="1"/>
    </font>
    <font>
      <sz val="12"/>
      <name val="Arial"/>
      <family val="2"/>
    </font>
    <font>
      <b/>
      <sz val="11"/>
      <name val="Arial"/>
      <family val="2"/>
    </font>
    <font>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sz val="12"/>
      <color indexed="8"/>
      <name val="Cambria"/>
      <family val="1"/>
    </font>
    <font>
      <sz val="14"/>
      <color indexed="8"/>
      <name val="Cambria"/>
      <family val="1"/>
    </font>
    <font>
      <b/>
      <sz val="11"/>
      <color indexed="8"/>
      <name val="Cambria"/>
      <family val="1"/>
    </font>
    <font>
      <i/>
      <sz val="12"/>
      <color indexed="8"/>
      <name val=".VnTime"/>
      <family val="2"/>
    </font>
    <font>
      <sz val="12"/>
      <color indexed="8"/>
      <name val=".VnTime"/>
      <family val="2"/>
    </font>
    <font>
      <i/>
      <sz val="12"/>
      <color indexed="8"/>
      <name val="Cambria"/>
      <family val="1"/>
    </font>
    <font>
      <sz val="11"/>
      <color indexed="8"/>
      <name val="Arial"/>
      <family val="2"/>
    </font>
    <font>
      <i/>
      <sz val="11"/>
      <color indexed="8"/>
      <name val="Times New Roman"/>
      <family val="1"/>
    </font>
    <font>
      <i/>
      <sz val="11"/>
      <color indexed="8"/>
      <name val=".VnTime"/>
      <family val="2"/>
    </font>
    <font>
      <i/>
      <sz val="11"/>
      <color indexed="8"/>
      <name val="Cambria"/>
      <family val="1"/>
    </font>
    <font>
      <i/>
      <sz val="13"/>
      <color indexed="8"/>
      <name val="Cambria"/>
      <family val="1"/>
    </font>
    <font>
      <b/>
      <sz val="13"/>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sz val="12"/>
      <color theme="1"/>
      <name val="Cambria"/>
      <family val="1"/>
    </font>
    <font>
      <sz val="12"/>
      <color theme="1"/>
      <name val="Arial"/>
      <family val="2"/>
    </font>
    <font>
      <sz val="12"/>
      <color theme="1"/>
      <name val="Times New Roman"/>
      <family val="1"/>
    </font>
    <font>
      <sz val="14"/>
      <color theme="1"/>
      <name val="Cambria"/>
      <family val="1"/>
    </font>
    <font>
      <b/>
      <sz val="12"/>
      <color theme="1"/>
      <name val="Times New Roman"/>
      <family val="1"/>
    </font>
    <font>
      <b/>
      <sz val="11"/>
      <color theme="1"/>
      <name val="Cambria"/>
      <family val="1"/>
    </font>
    <font>
      <i/>
      <sz val="12"/>
      <color theme="1"/>
      <name val="Times New Roman"/>
      <family val="1"/>
    </font>
    <font>
      <i/>
      <sz val="12"/>
      <color theme="1"/>
      <name val=".VnTime"/>
      <family val="2"/>
    </font>
    <font>
      <sz val="12"/>
      <color theme="1"/>
      <name val=".VnTime"/>
      <family val="2"/>
    </font>
    <font>
      <i/>
      <sz val="12"/>
      <color theme="1"/>
      <name val="Cambria"/>
      <family val="1"/>
    </font>
    <font>
      <b/>
      <sz val="11"/>
      <color theme="1"/>
      <name val="Times New Roman"/>
      <family val="1"/>
    </font>
    <font>
      <sz val="11"/>
      <color theme="1"/>
      <name val="Arial"/>
      <family val="2"/>
    </font>
    <font>
      <sz val="11"/>
      <color theme="1"/>
      <name val="Times New Roman"/>
      <family val="1"/>
    </font>
    <font>
      <i/>
      <sz val="11"/>
      <color theme="1"/>
      <name val="Times New Roman"/>
      <family val="1"/>
    </font>
    <font>
      <i/>
      <sz val="11"/>
      <color theme="1"/>
      <name val=".VnTime"/>
      <family val="2"/>
    </font>
    <font>
      <i/>
      <sz val="11"/>
      <color theme="1"/>
      <name val="Cambria"/>
      <family val="1"/>
    </font>
    <font>
      <i/>
      <sz val="13"/>
      <color theme="1"/>
      <name val="Cambria"/>
      <family val="1"/>
    </font>
    <font>
      <b/>
      <sz val="13"/>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top style="thin"/>
      <bottom/>
    </border>
    <border>
      <left/>
      <right/>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91">
    <xf numFmtId="0" fontId="0" fillId="0" borderId="0" xfId="0" applyAlignment="1">
      <alignment/>
    </xf>
    <xf numFmtId="0" fontId="2" fillId="0" borderId="0" xfId="0" applyFont="1" applyAlignment="1">
      <alignment horizontal="center" wrapText="1"/>
    </xf>
    <xf numFmtId="0" fontId="1" fillId="0" borderId="0" xfId="0" applyFont="1" applyAlignment="1">
      <alignment horizontal="left" wrapText="1"/>
    </xf>
    <xf numFmtId="0" fontId="5" fillId="0" borderId="0" xfId="0" applyFont="1" applyAlignment="1">
      <alignment/>
    </xf>
    <xf numFmtId="0" fontId="7" fillId="0" borderId="0" xfId="0" applyFont="1" applyAlignment="1">
      <alignment wrapText="1"/>
    </xf>
    <xf numFmtId="0" fontId="8" fillId="0" borderId="0" xfId="0" applyFont="1" applyAlignment="1">
      <alignment/>
    </xf>
    <xf numFmtId="0" fontId="6" fillId="0" borderId="0" xfId="0" applyFont="1" applyAlignment="1">
      <alignment horizontal="center" wrapText="1"/>
    </xf>
    <xf numFmtId="0" fontId="14" fillId="0" borderId="0" xfId="0" applyFont="1" applyAlignment="1">
      <alignment/>
    </xf>
    <xf numFmtId="0" fontId="18" fillId="0" borderId="0" xfId="0" applyFont="1" applyAlignment="1">
      <alignment horizontal="left" wrapText="1"/>
    </xf>
    <xf numFmtId="0" fontId="9" fillId="0" borderId="0" xfId="0" applyFont="1" applyAlignment="1">
      <alignment horizontal="left" wrapText="1"/>
    </xf>
    <xf numFmtId="0" fontId="4" fillId="0" borderId="0" xfId="0" applyFont="1" applyAlignment="1">
      <alignment horizontal="left" wrapText="1"/>
    </xf>
    <xf numFmtId="0" fontId="20" fillId="0" borderId="0" xfId="0" applyFont="1" applyAlignment="1">
      <alignment/>
    </xf>
    <xf numFmtId="0" fontId="3" fillId="0" borderId="0" xfId="0" applyFont="1" applyBorder="1" applyAlignment="1">
      <alignment horizontal="center" wrapText="1"/>
    </xf>
    <xf numFmtId="0" fontId="11" fillId="32" borderId="10" xfId="0" applyFont="1" applyFill="1" applyBorder="1" applyAlignment="1">
      <alignment horizontal="center" wrapText="1"/>
    </xf>
    <xf numFmtId="0" fontId="21" fillId="0" borderId="0" xfId="0" applyFont="1" applyAlignment="1">
      <alignment/>
    </xf>
    <xf numFmtId="0" fontId="24" fillId="0" borderId="0" xfId="0" applyFont="1" applyAlignment="1">
      <alignment/>
    </xf>
    <xf numFmtId="0" fontId="9" fillId="32" borderId="10" xfId="0" applyFont="1" applyFill="1" applyBorder="1" applyAlignment="1">
      <alignment horizontal="center" wrapText="1"/>
    </xf>
    <xf numFmtId="0" fontId="9" fillId="32" borderId="10" xfId="0" applyFont="1" applyFill="1" applyBorder="1" applyAlignment="1">
      <alignment horizontal="center" vertical="center" wrapText="1"/>
    </xf>
    <xf numFmtId="0" fontId="11" fillId="32" borderId="10" xfId="0" applyFont="1" applyFill="1" applyBorder="1" applyAlignment="1">
      <alignment horizontal="center" vertical="center" wrapText="1"/>
    </xf>
    <xf numFmtId="9" fontId="9" fillId="32" borderId="10" xfId="0" applyNumberFormat="1" applyFont="1" applyFill="1" applyBorder="1" applyAlignment="1">
      <alignment horizontal="center" vertical="center" wrapText="1"/>
    </xf>
    <xf numFmtId="0" fontId="11" fillId="32" borderId="10" xfId="0" applyFont="1" applyFill="1" applyBorder="1" applyAlignment="1">
      <alignment wrapText="1"/>
    </xf>
    <xf numFmtId="174" fontId="11" fillId="32" borderId="10" xfId="0" applyNumberFormat="1" applyFont="1" applyFill="1" applyBorder="1" applyAlignment="1">
      <alignment wrapText="1"/>
    </xf>
    <xf numFmtId="2" fontId="11" fillId="32" borderId="10" xfId="0" applyNumberFormat="1" applyFont="1" applyFill="1" applyBorder="1" applyAlignment="1">
      <alignment wrapText="1"/>
    </xf>
    <xf numFmtId="0" fontId="22" fillId="32" borderId="10" xfId="0" applyFont="1" applyFill="1" applyBorder="1" applyAlignment="1">
      <alignment horizontal="center" wrapText="1"/>
    </xf>
    <xf numFmtId="0" fontId="22" fillId="32" borderId="10" xfId="0" applyFont="1" applyFill="1" applyBorder="1" applyAlignment="1">
      <alignment wrapText="1"/>
    </xf>
    <xf numFmtId="0" fontId="27" fillId="0" borderId="0" xfId="0" applyFont="1" applyAlignment="1">
      <alignment/>
    </xf>
    <xf numFmtId="0" fontId="9" fillId="32" borderId="10" xfId="0" applyFont="1" applyFill="1" applyBorder="1" applyAlignment="1">
      <alignment wrapText="1"/>
    </xf>
    <xf numFmtId="16" fontId="9" fillId="32" borderId="10" xfId="0" applyNumberFormat="1" applyFont="1" applyFill="1" applyBorder="1" applyAlignment="1" quotePrefix="1">
      <alignment horizontal="center" wrapText="1"/>
    </xf>
    <xf numFmtId="175" fontId="9" fillId="32" borderId="10" xfId="0" applyNumberFormat="1" applyFont="1" applyFill="1" applyBorder="1" applyAlignment="1">
      <alignment horizontal="center" wrapText="1"/>
    </xf>
    <xf numFmtId="175" fontId="9" fillId="32" borderId="10" xfId="0" applyNumberFormat="1" applyFont="1" applyFill="1" applyBorder="1" applyAlignment="1" quotePrefix="1">
      <alignment horizontal="center" wrapText="1"/>
    </xf>
    <xf numFmtId="0" fontId="16" fillId="32" borderId="10" xfId="0" applyFont="1" applyFill="1" applyBorder="1" applyAlignment="1">
      <alignment wrapText="1"/>
    </xf>
    <xf numFmtId="0" fontId="4" fillId="32" borderId="10" xfId="0" applyFont="1" applyFill="1" applyBorder="1" applyAlignment="1">
      <alignment horizontal="center" wrapText="1"/>
    </xf>
    <xf numFmtId="0" fontId="6" fillId="32" borderId="10" xfId="0" applyFont="1" applyFill="1" applyBorder="1" applyAlignment="1">
      <alignment wrapText="1"/>
    </xf>
    <xf numFmtId="0" fontId="6" fillId="32" borderId="10" xfId="0" applyFont="1" applyFill="1" applyBorder="1" applyAlignment="1">
      <alignment horizontal="center" wrapText="1"/>
    </xf>
    <xf numFmtId="0" fontId="4" fillId="32" borderId="10" xfId="0" applyFont="1" applyFill="1" applyBorder="1" applyAlignment="1">
      <alignment wrapText="1"/>
    </xf>
    <xf numFmtId="0" fontId="28" fillId="0" borderId="0" xfId="0" applyFont="1" applyAlignment="1">
      <alignment/>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3" fontId="78" fillId="0" borderId="0" xfId="0" applyNumberFormat="1" applyFont="1" applyAlignment="1">
      <alignment horizontal="right"/>
    </xf>
    <xf numFmtId="0" fontId="82" fillId="0" borderId="11" xfId="0" applyFont="1" applyBorder="1" applyAlignment="1">
      <alignment horizontal="center" wrapText="1"/>
    </xf>
    <xf numFmtId="0" fontId="82" fillId="0" borderId="11" xfId="0" applyFont="1" applyBorder="1" applyAlignment="1">
      <alignment horizontal="center" vertical="center"/>
    </xf>
    <xf numFmtId="0" fontId="83" fillId="0" borderId="0" xfId="0" applyFont="1" applyAlignment="1">
      <alignment horizontal="center"/>
    </xf>
    <xf numFmtId="0" fontId="80" fillId="0" borderId="10" xfId="0" applyFont="1" applyBorder="1" applyAlignment="1">
      <alignment horizontal="right"/>
    </xf>
    <xf numFmtId="0" fontId="80" fillId="0" borderId="10" xfId="0" applyFont="1" applyBorder="1" applyAlignment="1">
      <alignment wrapText="1"/>
    </xf>
    <xf numFmtId="0" fontId="83" fillId="0" borderId="0" xfId="0" applyFont="1" applyAlignment="1">
      <alignment/>
    </xf>
    <xf numFmtId="0" fontId="14" fillId="0" borderId="10" xfId="0" applyFont="1" applyBorder="1" applyAlignment="1">
      <alignment horizontal="right"/>
    </xf>
    <xf numFmtId="0" fontId="29" fillId="0" borderId="10" xfId="0" applyFont="1" applyBorder="1" applyAlignment="1">
      <alignment horizontal="right"/>
    </xf>
    <xf numFmtId="0" fontId="84" fillId="0" borderId="10" xfId="0" applyFont="1" applyBorder="1" applyAlignment="1">
      <alignment wrapText="1"/>
    </xf>
    <xf numFmtId="0" fontId="80" fillId="0" borderId="10" xfId="0" applyFont="1" applyBorder="1" applyAlignment="1">
      <alignment horizontal="justify" vertical="top" wrapText="1"/>
    </xf>
    <xf numFmtId="0" fontId="80" fillId="0" borderId="10" xfId="0" applyFont="1" applyBorder="1" applyAlignment="1">
      <alignment/>
    </xf>
    <xf numFmtId="0" fontId="85" fillId="0" borderId="0" xfId="0" applyFont="1" applyAlignment="1">
      <alignment/>
    </xf>
    <xf numFmtId="0" fontId="86" fillId="0" borderId="0" xfId="0" applyFont="1" applyAlignment="1">
      <alignment/>
    </xf>
    <xf numFmtId="0" fontId="80" fillId="0" borderId="10" xfId="0" applyFont="1" applyBorder="1" applyAlignment="1">
      <alignment vertical="top" wrapText="1"/>
    </xf>
    <xf numFmtId="0" fontId="80" fillId="0" borderId="10" xfId="0" applyFont="1" applyBorder="1" applyAlignment="1">
      <alignment/>
    </xf>
    <xf numFmtId="0" fontId="85" fillId="0" borderId="0" xfId="0" applyFont="1" applyBorder="1" applyAlignment="1">
      <alignment horizontal="center"/>
    </xf>
    <xf numFmtId="0" fontId="84" fillId="0" borderId="10" xfId="0" applyFont="1" applyBorder="1" applyAlignment="1">
      <alignment vertical="top" wrapText="1"/>
    </xf>
    <xf numFmtId="0" fontId="84" fillId="0" borderId="10" xfId="0" applyFont="1" applyBorder="1" applyAlignment="1">
      <alignment/>
    </xf>
    <xf numFmtId="0" fontId="81" fillId="0" borderId="10" xfId="0" applyFont="1" applyBorder="1" applyAlignment="1">
      <alignment/>
    </xf>
    <xf numFmtId="3" fontId="77" fillId="0" borderId="0" xfId="0" applyNumberFormat="1" applyFont="1" applyAlignment="1">
      <alignment horizontal="right"/>
    </xf>
    <xf numFmtId="0" fontId="82" fillId="0" borderId="0" xfId="0" applyFont="1" applyAlignment="1">
      <alignment/>
    </xf>
    <xf numFmtId="0" fontId="80" fillId="0" borderId="0" xfId="0" applyFont="1" applyAlignment="1">
      <alignment/>
    </xf>
    <xf numFmtId="0" fontId="80" fillId="0" borderId="0" xfId="0" applyFont="1" applyAlignment="1">
      <alignment horizontal="center"/>
    </xf>
    <xf numFmtId="0" fontId="82" fillId="0" borderId="10" xfId="0" applyFont="1" applyBorder="1" applyAlignment="1">
      <alignment horizontal="center" vertical="center"/>
    </xf>
    <xf numFmtId="0" fontId="82" fillId="0" borderId="10" xfId="0" applyFont="1" applyBorder="1" applyAlignment="1">
      <alignment horizontal="center" wrapText="1"/>
    </xf>
    <xf numFmtId="0" fontId="80" fillId="0" borderId="10" xfId="0" applyFont="1" applyBorder="1" applyAlignment="1">
      <alignment horizontal="center"/>
    </xf>
    <xf numFmtId="0" fontId="84" fillId="0" borderId="10" xfId="0" applyFont="1" applyBorder="1" applyAlignment="1">
      <alignment horizontal="center"/>
    </xf>
    <xf numFmtId="0" fontId="84" fillId="0" borderId="10" xfId="0" applyFont="1" applyBorder="1" applyAlignment="1">
      <alignment horizontal="center" vertical="top" wrapText="1"/>
    </xf>
    <xf numFmtId="0" fontId="84" fillId="0" borderId="0" xfId="0" applyFont="1" applyAlignment="1">
      <alignment/>
    </xf>
    <xf numFmtId="0" fontId="80" fillId="0" borderId="10" xfId="0" applyFont="1" applyBorder="1" applyAlignment="1">
      <alignment horizontal="left" wrapText="1"/>
    </xf>
    <xf numFmtId="0" fontId="80" fillId="0" borderId="10" xfId="0" applyFont="1" applyBorder="1" applyAlignment="1">
      <alignment horizontal="center" vertical="top" wrapText="1"/>
    </xf>
    <xf numFmtId="0" fontId="14" fillId="0" borderId="10" xfId="0" applyFont="1" applyBorder="1" applyAlignment="1">
      <alignment horizontal="center"/>
    </xf>
    <xf numFmtId="0" fontId="85" fillId="0" borderId="10" xfId="0" applyFont="1" applyBorder="1" applyAlignment="1">
      <alignment/>
    </xf>
    <xf numFmtId="0" fontId="87" fillId="0" borderId="10" xfId="0" applyFont="1" applyBorder="1" applyAlignment="1">
      <alignment/>
    </xf>
    <xf numFmtId="0" fontId="29" fillId="0" borderId="10" xfId="0" applyFont="1" applyBorder="1" applyAlignment="1">
      <alignment horizontal="center"/>
    </xf>
    <xf numFmtId="0" fontId="84" fillId="0" borderId="0" xfId="0" applyFont="1" applyAlignment="1">
      <alignment/>
    </xf>
    <xf numFmtId="0" fontId="82" fillId="0" borderId="0" xfId="0" applyFont="1" applyAlignment="1">
      <alignment/>
    </xf>
    <xf numFmtId="0" fontId="75" fillId="0" borderId="0" xfId="0" applyFont="1" applyAlignment="1">
      <alignment/>
    </xf>
    <xf numFmtId="177" fontId="78" fillId="0" borderId="0" xfId="42" applyNumberFormat="1" applyFont="1" applyAlignment="1">
      <alignment/>
    </xf>
    <xf numFmtId="177" fontId="87" fillId="0" borderId="0" xfId="42" applyNumberFormat="1" applyFont="1" applyAlignment="1">
      <alignment horizontal="right"/>
    </xf>
    <xf numFmtId="177" fontId="82" fillId="0" borderId="11" xfId="42" applyNumberFormat="1" applyFont="1" applyBorder="1" applyAlignment="1">
      <alignment horizontal="center" vertical="center"/>
    </xf>
    <xf numFmtId="177" fontId="78" fillId="0" borderId="10" xfId="42" applyNumberFormat="1" applyFont="1" applyBorder="1" applyAlignment="1">
      <alignment/>
    </xf>
    <xf numFmtId="177" fontId="87" fillId="0" borderId="10" xfId="42" applyNumberFormat="1" applyFont="1" applyBorder="1" applyAlignment="1">
      <alignment/>
    </xf>
    <xf numFmtId="177" fontId="77" fillId="0" borderId="10" xfId="42" applyNumberFormat="1" applyFont="1" applyBorder="1" applyAlignment="1">
      <alignment/>
    </xf>
    <xf numFmtId="177" fontId="80" fillId="0" borderId="10" xfId="42" applyNumberFormat="1" applyFont="1" applyBorder="1" applyAlignment="1">
      <alignment/>
    </xf>
    <xf numFmtId="177" fontId="80" fillId="0" borderId="10" xfId="42" applyNumberFormat="1" applyFont="1" applyBorder="1" applyAlignment="1">
      <alignment/>
    </xf>
    <xf numFmtId="177" fontId="84" fillId="0" borderId="10" xfId="42" applyNumberFormat="1" applyFont="1" applyBorder="1" applyAlignment="1">
      <alignment/>
    </xf>
    <xf numFmtId="177" fontId="81" fillId="0" borderId="10" xfId="42" applyNumberFormat="1" applyFont="1" applyBorder="1" applyAlignment="1">
      <alignment/>
    </xf>
    <xf numFmtId="177" fontId="77" fillId="0" borderId="0" xfId="42" applyNumberFormat="1" applyFont="1" applyAlignment="1">
      <alignment/>
    </xf>
    <xf numFmtId="177" fontId="0" fillId="0" borderId="0" xfId="42" applyNumberFormat="1" applyFont="1" applyAlignment="1">
      <alignment/>
    </xf>
    <xf numFmtId="177" fontId="88" fillId="0" borderId="0" xfId="42" applyNumberFormat="1" applyFont="1" applyAlignment="1">
      <alignment/>
    </xf>
    <xf numFmtId="177" fontId="89" fillId="0" borderId="0" xfId="42" applyNumberFormat="1" applyFont="1" applyAlignment="1">
      <alignment/>
    </xf>
    <xf numFmtId="177" fontId="90" fillId="0" borderId="0" xfId="42" applyNumberFormat="1" applyFont="1" applyAlignment="1">
      <alignment/>
    </xf>
    <xf numFmtId="177" fontId="21" fillId="0" borderId="0" xfId="42" applyNumberFormat="1" applyFont="1" applyAlignment="1">
      <alignment/>
    </xf>
    <xf numFmtId="0" fontId="90" fillId="0" borderId="0" xfId="0" applyFont="1" applyAlignment="1">
      <alignment/>
    </xf>
    <xf numFmtId="177" fontId="88" fillId="0" borderId="10" xfId="42" applyNumberFormat="1" applyFont="1" applyBorder="1" applyAlignment="1">
      <alignment horizontal="center" vertical="center" wrapText="1"/>
    </xf>
    <xf numFmtId="0" fontId="90" fillId="0" borderId="10" xfId="0" applyFont="1" applyBorder="1" applyAlignment="1">
      <alignment horizontal="center"/>
    </xf>
    <xf numFmtId="0" fontId="90" fillId="0" borderId="10" xfId="0" applyFont="1" applyBorder="1" applyAlignment="1">
      <alignment wrapText="1"/>
    </xf>
    <xf numFmtId="177" fontId="91" fillId="0" borderId="10" xfId="42" applyNumberFormat="1" applyFont="1" applyBorder="1" applyAlignment="1">
      <alignment horizontal="center"/>
    </xf>
    <xf numFmtId="177" fontId="90" fillId="0" borderId="10" xfId="42" applyNumberFormat="1" applyFont="1" applyBorder="1" applyAlignment="1">
      <alignment/>
    </xf>
    <xf numFmtId="177" fontId="90" fillId="0" borderId="10" xfId="42" applyNumberFormat="1" applyFont="1" applyBorder="1" applyAlignment="1">
      <alignment vertical="top" wrapText="1"/>
    </xf>
    <xf numFmtId="177" fontId="90" fillId="0" borderId="10" xfId="42" applyNumberFormat="1" applyFont="1" applyBorder="1" applyAlignment="1">
      <alignment horizontal="justify" vertical="top" wrapText="1"/>
    </xf>
    <xf numFmtId="177" fontId="91" fillId="0" borderId="10" xfId="42" applyNumberFormat="1" applyFont="1" applyBorder="1" applyAlignment="1">
      <alignment horizontal="center" vertical="top" wrapText="1"/>
    </xf>
    <xf numFmtId="177" fontId="91" fillId="0" borderId="10" xfId="42" applyNumberFormat="1" applyFont="1" applyBorder="1" applyAlignment="1">
      <alignment/>
    </xf>
    <xf numFmtId="0" fontId="90" fillId="0" borderId="10" xfId="0" applyFont="1" applyBorder="1" applyAlignment="1">
      <alignment horizontal="justify" vertical="top" wrapText="1"/>
    </xf>
    <xf numFmtId="177" fontId="21" fillId="0" borderId="10" xfId="42" applyNumberFormat="1" applyFont="1" applyBorder="1" applyAlignment="1">
      <alignment/>
    </xf>
    <xf numFmtId="43" fontId="90" fillId="0" borderId="10" xfId="42" applyNumberFormat="1" applyFont="1" applyBorder="1" applyAlignment="1">
      <alignment/>
    </xf>
    <xf numFmtId="0" fontId="90" fillId="0" borderId="10" xfId="0" applyFont="1" applyBorder="1" applyAlignment="1">
      <alignment horizontal="left" wrapText="1"/>
    </xf>
    <xf numFmtId="177" fontId="90" fillId="0" borderId="10" xfId="42" applyNumberFormat="1" applyFont="1" applyBorder="1" applyAlignment="1">
      <alignment horizontal="center" vertical="top" wrapText="1"/>
    </xf>
    <xf numFmtId="0" fontId="24" fillId="0" borderId="10" xfId="0" applyFont="1" applyBorder="1" applyAlignment="1">
      <alignment horizontal="center"/>
    </xf>
    <xf numFmtId="177" fontId="90" fillId="0" borderId="10" xfId="42" applyNumberFormat="1" applyFont="1" applyBorder="1" applyAlignment="1">
      <alignment/>
    </xf>
    <xf numFmtId="177" fontId="92" fillId="0" borderId="10" xfId="42" applyNumberFormat="1" applyFont="1" applyBorder="1" applyAlignment="1">
      <alignment/>
    </xf>
    <xf numFmtId="177" fontId="93" fillId="0" borderId="10" xfId="42" applyNumberFormat="1" applyFont="1" applyBorder="1" applyAlignment="1">
      <alignment/>
    </xf>
    <xf numFmtId="177" fontId="92" fillId="0" borderId="10" xfId="42" applyNumberFormat="1" applyFont="1" applyBorder="1" applyAlignment="1">
      <alignment horizontal="center"/>
    </xf>
    <xf numFmtId="0" fontId="23" fillId="0" borderId="10" xfId="0" applyFont="1" applyBorder="1" applyAlignment="1">
      <alignment horizontal="center"/>
    </xf>
    <xf numFmtId="0" fontId="91" fillId="0" borderId="10" xfId="0" applyFont="1" applyBorder="1" applyAlignment="1">
      <alignment wrapText="1"/>
    </xf>
    <xf numFmtId="177" fontId="77" fillId="0" borderId="10" xfId="42" applyNumberFormat="1" applyFont="1" applyBorder="1" applyAlignment="1">
      <alignment/>
    </xf>
    <xf numFmtId="177" fontId="77" fillId="0" borderId="10" xfId="42" applyNumberFormat="1" applyFont="1" applyBorder="1" applyAlignment="1">
      <alignment/>
    </xf>
    <xf numFmtId="0" fontId="90" fillId="0" borderId="10" xfId="0" applyFont="1" applyBorder="1" applyAlignment="1">
      <alignment vertical="top" wrapText="1"/>
    </xf>
    <xf numFmtId="0" fontId="91" fillId="0" borderId="10" xfId="0" applyFont="1" applyBorder="1" applyAlignment="1">
      <alignment vertical="top" wrapText="1"/>
    </xf>
    <xf numFmtId="0" fontId="13" fillId="0" borderId="0" xfId="0" applyFont="1" applyAlignment="1">
      <alignment/>
    </xf>
    <xf numFmtId="0" fontId="25" fillId="0" borderId="0" xfId="0" applyFont="1" applyAlignment="1">
      <alignment/>
    </xf>
    <xf numFmtId="177" fontId="90" fillId="0" borderId="10" xfId="42" applyNumberFormat="1" applyFont="1" applyBorder="1" applyAlignment="1">
      <alignment horizontal="center"/>
    </xf>
    <xf numFmtId="177" fontId="80" fillId="0" borderId="0" xfId="42" applyNumberFormat="1" applyFont="1" applyAlignment="1">
      <alignment/>
    </xf>
    <xf numFmtId="177" fontId="84" fillId="0" borderId="0" xfId="42" applyNumberFormat="1" applyFont="1" applyAlignment="1">
      <alignment/>
    </xf>
    <xf numFmtId="177" fontId="0" fillId="0" borderId="10" xfId="42" applyNumberFormat="1" applyFont="1" applyBorder="1" applyAlignment="1">
      <alignment/>
    </xf>
    <xf numFmtId="177" fontId="82" fillId="0" borderId="11" xfId="42" applyNumberFormat="1" applyFont="1" applyBorder="1" applyAlignment="1">
      <alignment wrapText="1"/>
    </xf>
    <xf numFmtId="177" fontId="82" fillId="0" borderId="12" xfId="42" applyNumberFormat="1" applyFont="1" applyBorder="1" applyAlignment="1">
      <alignment/>
    </xf>
    <xf numFmtId="177" fontId="86" fillId="0" borderId="10" xfId="42" applyNumberFormat="1" applyFont="1" applyBorder="1" applyAlignment="1">
      <alignment/>
    </xf>
    <xf numFmtId="177" fontId="81" fillId="0" borderId="0" xfId="42" applyNumberFormat="1" applyFont="1" applyAlignment="1">
      <alignment/>
    </xf>
    <xf numFmtId="177" fontId="86" fillId="0" borderId="0" xfId="42" applyNumberFormat="1" applyFont="1" applyAlignment="1">
      <alignment/>
    </xf>
    <xf numFmtId="177" fontId="13" fillId="0" borderId="0" xfId="42" applyNumberFormat="1" applyFont="1" applyAlignment="1">
      <alignment/>
    </xf>
    <xf numFmtId="177" fontId="75" fillId="0" borderId="0" xfId="42" applyNumberFormat="1" applyFont="1" applyAlignment="1">
      <alignment/>
    </xf>
    <xf numFmtId="177" fontId="25" fillId="0" borderId="0" xfId="42" applyNumberFormat="1" applyFont="1" applyAlignment="1">
      <alignment/>
    </xf>
    <xf numFmtId="0" fontId="13" fillId="0" borderId="0" xfId="0" applyFont="1" applyAlignment="1">
      <alignment horizontal="center"/>
    </xf>
    <xf numFmtId="0" fontId="25" fillId="0" borderId="0" xfId="0" applyFont="1" applyAlignment="1">
      <alignment horizontal="center"/>
    </xf>
    <xf numFmtId="0" fontId="8" fillId="0" borderId="0" xfId="0" applyFont="1" applyAlignment="1">
      <alignment horizontal="center"/>
    </xf>
    <xf numFmtId="0" fontId="3" fillId="0" borderId="0" xfId="0" applyFont="1" applyAlignment="1">
      <alignment horizontal="center" wrapText="1"/>
    </xf>
    <xf numFmtId="0" fontId="3" fillId="0" borderId="0" xfId="0" applyFont="1" applyBorder="1" applyAlignment="1">
      <alignment horizontal="center" wrapText="1"/>
    </xf>
    <xf numFmtId="0" fontId="9" fillId="0" borderId="0" xfId="0" applyFont="1" applyAlignment="1">
      <alignment horizontal="left" wrapText="1"/>
    </xf>
    <xf numFmtId="0" fontId="10" fillId="0" borderId="0" xfId="0" applyFont="1" applyAlignment="1">
      <alignment horizontal="left" wrapText="1"/>
    </xf>
    <xf numFmtId="0" fontId="9" fillId="32" borderId="10" xfId="0" applyFont="1" applyFill="1" applyBorder="1" applyAlignment="1">
      <alignment horizontal="center" wrapText="1"/>
    </xf>
    <xf numFmtId="0" fontId="11" fillId="32" borderId="10" xfId="0" applyFont="1" applyFill="1" applyBorder="1" applyAlignment="1">
      <alignment horizontal="center" wrapText="1"/>
    </xf>
    <xf numFmtId="0" fontId="10" fillId="0" borderId="0" xfId="0" applyFont="1" applyAlignment="1">
      <alignment horizontal="center" wrapText="1"/>
    </xf>
    <xf numFmtId="0" fontId="22" fillId="32" borderId="10" xfId="0" applyFont="1" applyFill="1" applyBorder="1" applyAlignment="1">
      <alignment horizontal="center" wrapText="1"/>
    </xf>
    <xf numFmtId="0" fontId="23" fillId="0" borderId="0" xfId="0" applyFont="1" applyAlignment="1">
      <alignment horizontal="center"/>
    </xf>
    <xf numFmtId="0" fontId="26" fillId="0" borderId="0" xfId="0" applyFont="1" applyAlignment="1">
      <alignment horizontal="center"/>
    </xf>
    <xf numFmtId="0" fontId="4" fillId="32" borderId="10" xfId="0" applyFont="1" applyFill="1" applyBorder="1" applyAlignment="1">
      <alignment horizontal="center" wrapText="1"/>
    </xf>
    <xf numFmtId="0" fontId="6" fillId="32" borderId="10" xfId="0" applyFont="1" applyFill="1" applyBorder="1" applyAlignment="1">
      <alignment horizontal="center" wrapText="1"/>
    </xf>
    <xf numFmtId="0" fontId="13" fillId="0" borderId="13" xfId="0" applyFont="1" applyBorder="1" applyAlignment="1">
      <alignment horizontal="right"/>
    </xf>
    <xf numFmtId="0" fontId="25" fillId="0" borderId="0" xfId="0" applyFont="1" applyAlignment="1">
      <alignment horizontal="left"/>
    </xf>
    <xf numFmtId="0" fontId="93" fillId="0" borderId="0" xfId="0" applyFont="1" applyAlignment="1">
      <alignment horizontal="center" wrapText="1"/>
    </xf>
    <xf numFmtId="0" fontId="93" fillId="0" borderId="0" xfId="0" applyFont="1" applyAlignment="1">
      <alignment horizontal="center"/>
    </xf>
    <xf numFmtId="0" fontId="78" fillId="0" borderId="0" xfId="0" applyFont="1" applyAlignment="1">
      <alignment/>
    </xf>
    <xf numFmtId="0" fontId="82" fillId="0" borderId="0" xfId="0" applyFont="1" applyAlignment="1">
      <alignment horizontal="center"/>
    </xf>
    <xf numFmtId="0" fontId="84" fillId="0" borderId="0" xfId="0" applyFont="1" applyAlignment="1">
      <alignment horizontal="center"/>
    </xf>
    <xf numFmtId="0" fontId="80" fillId="0" borderId="0" xfId="0" applyFont="1" applyAlignment="1">
      <alignment horizontal="center"/>
    </xf>
    <xf numFmtId="0" fontId="88" fillId="0" borderId="0" xfId="0" applyFont="1" applyAlignment="1">
      <alignment/>
    </xf>
    <xf numFmtId="0" fontId="88" fillId="0" borderId="0" xfId="0" applyFont="1" applyAlignment="1">
      <alignment horizontal="center"/>
    </xf>
    <xf numFmtId="0" fontId="91" fillId="0" borderId="0" xfId="0" applyFont="1" applyAlignment="1">
      <alignment horizontal="center"/>
    </xf>
    <xf numFmtId="0" fontId="90" fillId="0" borderId="0" xfId="0" applyFont="1" applyAlignment="1">
      <alignment horizontal="center"/>
    </xf>
    <xf numFmtId="177" fontId="88" fillId="0" borderId="11" xfId="42" applyNumberFormat="1" applyFont="1" applyBorder="1" applyAlignment="1">
      <alignment horizontal="center" vertical="center" wrapText="1"/>
    </xf>
    <xf numFmtId="177" fontId="88" fillId="0" borderId="12" xfId="42" applyNumberFormat="1" applyFont="1" applyBorder="1" applyAlignment="1">
      <alignment horizontal="center" vertical="center" wrapText="1"/>
    </xf>
    <xf numFmtId="177" fontId="88" fillId="0" borderId="10" xfId="42" applyNumberFormat="1" applyFont="1" applyBorder="1" applyAlignment="1">
      <alignment horizontal="center"/>
    </xf>
    <xf numFmtId="177" fontId="91" fillId="0" borderId="14" xfId="42" applyNumberFormat="1" applyFont="1" applyBorder="1" applyAlignment="1">
      <alignment horizontal="right"/>
    </xf>
    <xf numFmtId="0" fontId="88" fillId="0" borderId="11" xfId="0" applyFont="1" applyBorder="1" applyAlignment="1">
      <alignment horizontal="center" vertical="center" wrapText="1"/>
    </xf>
    <xf numFmtId="0" fontId="88" fillId="0" borderId="12" xfId="0" applyFont="1" applyBorder="1" applyAlignment="1">
      <alignment horizontal="center" vertical="center"/>
    </xf>
    <xf numFmtId="0" fontId="88" fillId="0" borderId="11" xfId="0" applyFont="1" applyBorder="1" applyAlignment="1">
      <alignment horizontal="center" vertical="center"/>
    </xf>
    <xf numFmtId="0" fontId="82" fillId="0" borderId="0" xfId="0" applyFont="1" applyAlignment="1">
      <alignment/>
    </xf>
    <xf numFmtId="0" fontId="94" fillId="0" borderId="13" xfId="0" applyFont="1" applyBorder="1" applyAlignment="1">
      <alignment horizontal="center"/>
    </xf>
    <xf numFmtId="0" fontId="95" fillId="0" borderId="0" xfId="0" applyFont="1" applyAlignment="1">
      <alignment horizontal="center"/>
    </xf>
    <xf numFmtId="0" fontId="84" fillId="0" borderId="14" xfId="0" applyFont="1" applyBorder="1" applyAlignment="1">
      <alignment horizontal="center"/>
    </xf>
    <xf numFmtId="0" fontId="82" fillId="0" borderId="11" xfId="0" applyFont="1" applyBorder="1" applyAlignment="1">
      <alignment horizontal="center" wrapText="1"/>
    </xf>
    <xf numFmtId="0" fontId="82" fillId="0" borderId="12" xfId="0" applyFont="1" applyBorder="1" applyAlignment="1">
      <alignment horizontal="center"/>
    </xf>
    <xf numFmtId="0" fontId="82" fillId="0" borderId="11" xfId="0" applyFont="1" applyBorder="1" applyAlignment="1">
      <alignment horizontal="center" vertical="center"/>
    </xf>
    <xf numFmtId="0" fontId="82" fillId="0" borderId="12" xfId="0" applyFont="1" applyBorder="1" applyAlignment="1">
      <alignment horizontal="center" vertical="center"/>
    </xf>
    <xf numFmtId="0" fontId="82"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2" xfId="0" applyFont="1" applyBorder="1" applyAlignment="1">
      <alignment horizontal="center" wrapText="1"/>
    </xf>
    <xf numFmtId="0" fontId="82" fillId="0" borderId="15" xfId="0" applyFont="1" applyBorder="1" applyAlignment="1">
      <alignment horizontal="center"/>
    </xf>
    <xf numFmtId="0" fontId="82" fillId="0" borderId="16" xfId="0" applyFont="1" applyBorder="1" applyAlignment="1">
      <alignment horizontal="center"/>
    </xf>
    <xf numFmtId="0" fontId="16" fillId="0" borderId="0" xfId="0" applyFont="1" applyBorder="1" applyAlignment="1">
      <alignment horizontal="center" wrapText="1"/>
    </xf>
    <xf numFmtId="177" fontId="82" fillId="0" borderId="11" xfId="42" applyNumberFormat="1" applyFont="1" applyBorder="1" applyAlignment="1">
      <alignment horizontal="center" wrapText="1"/>
    </xf>
    <xf numFmtId="177" fontId="82" fillId="0" borderId="12" xfId="42" applyNumberFormat="1" applyFont="1" applyBorder="1" applyAlignment="1">
      <alignment horizontal="center"/>
    </xf>
    <xf numFmtId="177" fontId="88" fillId="0" borderId="15" xfId="42" applyNumberFormat="1" applyFont="1" applyBorder="1" applyAlignment="1">
      <alignment horizontal="center" vertical="center" wrapText="1"/>
    </xf>
    <xf numFmtId="177" fontId="88" fillId="0" borderId="17" xfId="42" applyNumberFormat="1" applyFont="1" applyBorder="1" applyAlignment="1">
      <alignment horizontal="center" vertical="center" wrapText="1"/>
    </xf>
    <xf numFmtId="177" fontId="88" fillId="0" borderId="16" xfId="42" applyNumberFormat="1" applyFont="1" applyBorder="1" applyAlignment="1">
      <alignment horizontal="center" vertical="center" wrapText="1"/>
    </xf>
    <xf numFmtId="2" fontId="11" fillId="32" borderId="10" xfId="0" applyNumberFormat="1" applyFont="1" applyFill="1" applyBorder="1" applyAlignment="1">
      <alignment horizontal="center" wrapText="1"/>
    </xf>
    <xf numFmtId="1" fontId="11" fillId="32" borderId="10" xfId="0" applyNumberFormat="1"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89"/>
  <sheetViews>
    <sheetView zoomScalePageLayoutView="0" workbookViewId="0" topLeftCell="A1">
      <selection activeCell="B16" sqref="B16:F16"/>
    </sheetView>
  </sheetViews>
  <sheetFormatPr defaultColWidth="9.140625" defaultRowHeight="12.75"/>
  <cols>
    <col min="1" max="1" width="6.421875" style="0" customWidth="1"/>
    <col min="2" max="2" width="47.00390625" style="0" customWidth="1"/>
    <col min="3" max="4" width="9.8515625" style="0" customWidth="1"/>
    <col min="5" max="5" width="10.00390625" style="0" customWidth="1"/>
  </cols>
  <sheetData>
    <row r="1" spans="1:5" ht="24" customHeight="1">
      <c r="A1" s="139" t="s">
        <v>174</v>
      </c>
      <c r="B1" s="139"/>
      <c r="C1" s="139"/>
      <c r="D1" s="139"/>
      <c r="E1" s="139"/>
    </row>
    <row r="2" spans="1:5" ht="21" customHeight="1">
      <c r="A2" s="141" t="s">
        <v>159</v>
      </c>
      <c r="B2" s="141"/>
      <c r="C2" s="141"/>
      <c r="D2" s="141"/>
      <c r="E2" s="4"/>
    </row>
    <row r="3" spans="1:5" ht="19.5" customHeight="1">
      <c r="A3" s="142" t="s">
        <v>173</v>
      </c>
      <c r="B3" s="142"/>
      <c r="C3" s="142"/>
      <c r="D3" s="142"/>
      <c r="E3" s="5"/>
    </row>
    <row r="4" spans="1:5" ht="60" customHeight="1">
      <c r="A4" s="140" t="s">
        <v>327</v>
      </c>
      <c r="B4" s="140"/>
      <c r="C4" s="140"/>
      <c r="D4" s="140"/>
      <c r="E4" s="140"/>
    </row>
    <row r="5" spans="1:5" ht="15.75">
      <c r="A5" s="143" t="s">
        <v>0</v>
      </c>
      <c r="B5" s="143" t="s">
        <v>1</v>
      </c>
      <c r="C5" s="143" t="s">
        <v>2</v>
      </c>
      <c r="D5" s="143"/>
      <c r="E5" s="143"/>
    </row>
    <row r="6" spans="1:5" ht="15.75">
      <c r="A6" s="143"/>
      <c r="B6" s="143"/>
      <c r="C6" s="16" t="s">
        <v>170</v>
      </c>
      <c r="D6" s="16" t="s">
        <v>171</v>
      </c>
      <c r="E6" s="16" t="s">
        <v>172</v>
      </c>
    </row>
    <row r="7" spans="1:5" ht="21.75" customHeight="1">
      <c r="A7" s="17" t="s">
        <v>4</v>
      </c>
      <c r="B7" s="17" t="s">
        <v>5</v>
      </c>
      <c r="C7" s="17" t="s">
        <v>134</v>
      </c>
      <c r="D7" s="17" t="s">
        <v>134</v>
      </c>
      <c r="E7" s="17" t="s">
        <v>134</v>
      </c>
    </row>
    <row r="8" spans="1:5" ht="51" customHeight="1">
      <c r="A8" s="17" t="s">
        <v>6</v>
      </c>
      <c r="B8" s="17" t="s">
        <v>7</v>
      </c>
      <c r="C8" s="18" t="s">
        <v>135</v>
      </c>
      <c r="D8" s="18" t="s">
        <v>135</v>
      </c>
      <c r="E8" s="18" t="s">
        <v>135</v>
      </c>
    </row>
    <row r="9" spans="1:5" ht="63" customHeight="1">
      <c r="A9" s="17" t="s">
        <v>8</v>
      </c>
      <c r="B9" s="17" t="s">
        <v>9</v>
      </c>
      <c r="C9" s="17" t="s">
        <v>136</v>
      </c>
      <c r="D9" s="17" t="s">
        <v>136</v>
      </c>
      <c r="E9" s="17" t="s">
        <v>136</v>
      </c>
    </row>
    <row r="10" spans="1:5" ht="60" customHeight="1">
      <c r="A10" s="17" t="s">
        <v>10</v>
      </c>
      <c r="B10" s="17" t="s">
        <v>11</v>
      </c>
      <c r="C10" s="17" t="s">
        <v>137</v>
      </c>
      <c r="D10" s="17" t="s">
        <v>137</v>
      </c>
      <c r="E10" s="17" t="s">
        <v>137</v>
      </c>
    </row>
    <row r="11" spans="1:5" ht="60" customHeight="1">
      <c r="A11" s="17" t="s">
        <v>12</v>
      </c>
      <c r="B11" s="17" t="s">
        <v>13</v>
      </c>
      <c r="C11" s="19">
        <v>0.97</v>
      </c>
      <c r="D11" s="19">
        <v>0.97</v>
      </c>
      <c r="E11" s="19">
        <v>0.97</v>
      </c>
    </row>
    <row r="12" spans="1:5" ht="57" customHeight="1">
      <c r="A12" s="17" t="s">
        <v>14</v>
      </c>
      <c r="B12" s="17" t="s">
        <v>15</v>
      </c>
      <c r="C12" s="17" t="s">
        <v>138</v>
      </c>
      <c r="D12" s="17" t="s">
        <v>138</v>
      </c>
      <c r="E12" s="17" t="s">
        <v>138</v>
      </c>
    </row>
    <row r="13" ht="12.75">
      <c r="A13" s="2"/>
    </row>
    <row r="15" spans="2:6" ht="18.75">
      <c r="B15" s="136" t="s">
        <v>328</v>
      </c>
      <c r="C15" s="136"/>
      <c r="D15" s="136"/>
      <c r="E15" s="136"/>
      <c r="F15" s="136"/>
    </row>
    <row r="16" spans="2:6" ht="15.75">
      <c r="B16" s="137" t="s">
        <v>139</v>
      </c>
      <c r="C16" s="137"/>
      <c r="D16" s="137"/>
      <c r="E16" s="137"/>
      <c r="F16" s="137"/>
    </row>
    <row r="17" spans="3:5" ht="18.75">
      <c r="C17" s="5"/>
      <c r="D17" s="5"/>
      <c r="E17" s="5"/>
    </row>
    <row r="18" spans="3:5" ht="18.75">
      <c r="C18" s="5"/>
      <c r="D18" s="5"/>
      <c r="E18" s="5"/>
    </row>
    <row r="19" spans="3:5" ht="18.75">
      <c r="C19" s="5"/>
      <c r="D19" s="5"/>
      <c r="E19" s="5"/>
    </row>
    <row r="20" spans="3:5" ht="18.75">
      <c r="C20" s="5"/>
      <c r="D20" s="5"/>
      <c r="E20" s="5"/>
    </row>
    <row r="21" spans="2:5" ht="18.75">
      <c r="B21" s="138"/>
      <c r="C21" s="138"/>
      <c r="D21" s="138"/>
      <c r="E21" s="138"/>
    </row>
    <row r="78" ht="12.75">
      <c r="A78" s="2"/>
    </row>
    <row r="157" ht="12.75">
      <c r="A157" s="1"/>
    </row>
    <row r="189" ht="12.75">
      <c r="A189" s="1"/>
    </row>
  </sheetData>
  <sheetProtection/>
  <mergeCells count="10">
    <mergeCell ref="B15:F15"/>
    <mergeCell ref="B16:F16"/>
    <mergeCell ref="B21:E21"/>
    <mergeCell ref="A1:E1"/>
    <mergeCell ref="A4:E4"/>
    <mergeCell ref="A2:D2"/>
    <mergeCell ref="A3:D3"/>
    <mergeCell ref="A5:A6"/>
    <mergeCell ref="B5:B6"/>
    <mergeCell ref="C5:E5"/>
  </mergeCells>
  <printOptions/>
  <pageMargins left="0.75" right="0.33" top="0.45" bottom="0.43" header="0.34" footer="0.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9"/>
  <sheetViews>
    <sheetView tabSelected="1" zoomScalePageLayoutView="0" workbookViewId="0" topLeftCell="A1">
      <selection activeCell="I56" sqref="I56"/>
    </sheetView>
  </sheetViews>
  <sheetFormatPr defaultColWidth="9.140625" defaultRowHeight="12.75"/>
  <cols>
    <col min="1" max="1" width="7.00390625" style="0" customWidth="1"/>
    <col min="2" max="2" width="29.421875" style="0" customWidth="1"/>
    <col min="3" max="3" width="12.8515625" style="0" customWidth="1"/>
    <col min="4" max="4" width="16.140625" style="0" customWidth="1"/>
    <col min="5" max="6" width="14.28125" style="0" customWidth="1"/>
  </cols>
  <sheetData>
    <row r="1" spans="1:6" ht="24" customHeight="1">
      <c r="A1" s="145" t="s">
        <v>175</v>
      </c>
      <c r="B1" s="145"/>
      <c r="C1" s="145"/>
      <c r="D1" s="145"/>
      <c r="E1" s="145"/>
      <c r="F1" s="145"/>
    </row>
    <row r="2" spans="1:6" ht="18" customHeight="1">
      <c r="A2" s="141" t="s">
        <v>159</v>
      </c>
      <c r="B2" s="141"/>
      <c r="C2" s="141"/>
      <c r="D2" s="141"/>
      <c r="E2" s="3"/>
      <c r="F2" s="3"/>
    </row>
    <row r="3" spans="1:6" ht="18.75" customHeight="1">
      <c r="A3" s="142" t="s">
        <v>173</v>
      </c>
      <c r="B3" s="142"/>
      <c r="C3" s="142"/>
      <c r="D3" s="142"/>
      <c r="E3" s="3"/>
      <c r="F3" s="3"/>
    </row>
    <row r="4" spans="1:6" ht="12.75">
      <c r="A4" s="6"/>
      <c r="B4" s="3"/>
      <c r="C4" s="3"/>
      <c r="D4" s="3"/>
      <c r="E4" s="3"/>
      <c r="F4" s="3"/>
    </row>
    <row r="5" spans="1:6" ht="61.5" customHeight="1">
      <c r="A5" s="140" t="s">
        <v>335</v>
      </c>
      <c r="B5" s="140"/>
      <c r="C5" s="140"/>
      <c r="D5" s="140"/>
      <c r="E5" s="140"/>
      <c r="F5" s="140"/>
    </row>
    <row r="6" spans="1:6" ht="10.5" customHeight="1">
      <c r="A6" s="12"/>
      <c r="B6" s="12"/>
      <c r="C6" s="12"/>
      <c r="D6" s="12"/>
      <c r="E6" s="12"/>
      <c r="F6" s="12"/>
    </row>
    <row r="7" spans="1:6" s="14" customFormat="1" ht="17.25" customHeight="1">
      <c r="A7" s="146" t="s">
        <v>0</v>
      </c>
      <c r="B7" s="146" t="s">
        <v>1</v>
      </c>
      <c r="C7" s="146" t="s">
        <v>16</v>
      </c>
      <c r="D7" s="146" t="s">
        <v>17</v>
      </c>
      <c r="E7" s="146"/>
      <c r="F7" s="146"/>
    </row>
    <row r="8" spans="1:6" s="14" customFormat="1" ht="14.25">
      <c r="A8" s="146"/>
      <c r="B8" s="146"/>
      <c r="C8" s="146"/>
      <c r="D8" s="23">
        <v>10</v>
      </c>
      <c r="E8" s="23">
        <v>11</v>
      </c>
      <c r="F8" s="23">
        <v>12</v>
      </c>
    </row>
    <row r="9" spans="1:6" s="14" customFormat="1" ht="33.75" customHeight="1">
      <c r="A9" s="23" t="s">
        <v>4</v>
      </c>
      <c r="B9" s="24" t="s">
        <v>337</v>
      </c>
      <c r="C9" s="20">
        <f>C10+C12+C14+C16</f>
        <v>618</v>
      </c>
      <c r="D9" s="20">
        <f>D10+D12+D14+D16</f>
        <v>228</v>
      </c>
      <c r="E9" s="20">
        <v>213</v>
      </c>
      <c r="F9" s="20">
        <f>F10+F12+F14+F16</f>
        <v>177</v>
      </c>
    </row>
    <row r="10" spans="1:6" s="14" customFormat="1" ht="15">
      <c r="A10" s="144">
        <v>1</v>
      </c>
      <c r="B10" s="20" t="s">
        <v>18</v>
      </c>
      <c r="C10" s="20">
        <f>SUM(D10:F10)</f>
        <v>357</v>
      </c>
      <c r="D10" s="20">
        <v>138</v>
      </c>
      <c r="E10" s="20">
        <v>119</v>
      </c>
      <c r="F10" s="20">
        <v>100</v>
      </c>
    </row>
    <row r="11" spans="1:6" s="14" customFormat="1" ht="16.5" customHeight="1">
      <c r="A11" s="144"/>
      <c r="B11" s="20" t="s">
        <v>19</v>
      </c>
      <c r="C11" s="22">
        <f>C10/C9*100</f>
        <v>57.76699029126213</v>
      </c>
      <c r="D11" s="22">
        <f>D10/D9*100</f>
        <v>60.526315789473685</v>
      </c>
      <c r="E11" s="22">
        <f>E10/E9*100</f>
        <v>55.86854460093896</v>
      </c>
      <c r="F11" s="22">
        <f>F10/F9*100</f>
        <v>56.49717514124294</v>
      </c>
    </row>
    <row r="12" spans="1:6" s="14" customFormat="1" ht="15">
      <c r="A12" s="144">
        <v>2</v>
      </c>
      <c r="B12" s="20" t="s">
        <v>20</v>
      </c>
      <c r="C12" s="20">
        <f>SUM(D12:F12)</f>
        <v>236</v>
      </c>
      <c r="D12" s="20">
        <v>79</v>
      </c>
      <c r="E12" s="20">
        <v>81</v>
      </c>
      <c r="F12" s="20">
        <v>76</v>
      </c>
    </row>
    <row r="13" spans="1:6" s="14" customFormat="1" ht="15" customHeight="1">
      <c r="A13" s="144"/>
      <c r="B13" s="20" t="s">
        <v>19</v>
      </c>
      <c r="C13" s="22">
        <f>C12/C9*100</f>
        <v>38.18770226537217</v>
      </c>
      <c r="D13" s="22">
        <f>D12/D9*100</f>
        <v>34.64912280701755</v>
      </c>
      <c r="E13" s="22">
        <f>E12/E9*100</f>
        <v>38.028169014084504</v>
      </c>
      <c r="F13" s="22">
        <f>F12/F9*100</f>
        <v>42.93785310734463</v>
      </c>
    </row>
    <row r="14" spans="1:6" s="14" customFormat="1" ht="15">
      <c r="A14" s="144">
        <v>3</v>
      </c>
      <c r="B14" s="20" t="s">
        <v>21</v>
      </c>
      <c r="C14" s="20">
        <f>SUM(D14:F14)</f>
        <v>25</v>
      </c>
      <c r="D14" s="20">
        <v>11</v>
      </c>
      <c r="E14" s="20">
        <v>13</v>
      </c>
      <c r="F14" s="20">
        <v>1</v>
      </c>
    </row>
    <row r="15" spans="1:6" s="14" customFormat="1" ht="15" customHeight="1">
      <c r="A15" s="144"/>
      <c r="B15" s="20" t="s">
        <v>19</v>
      </c>
      <c r="C15" s="22">
        <f>C14/C9*100</f>
        <v>4.0453074433656955</v>
      </c>
      <c r="D15" s="22">
        <f>D14/D9*100</f>
        <v>4.824561403508771</v>
      </c>
      <c r="E15" s="22">
        <f>E14/E9*100</f>
        <v>6.103286384976526</v>
      </c>
      <c r="F15" s="22">
        <f>F14/F9*100</f>
        <v>0.5649717514124294</v>
      </c>
    </row>
    <row r="16" spans="1:6" s="14" customFormat="1" ht="15">
      <c r="A16" s="144">
        <v>4</v>
      </c>
      <c r="B16" s="20" t="s">
        <v>22</v>
      </c>
      <c r="C16" s="20">
        <f>SUM(D16:F16)</f>
        <v>0</v>
      </c>
      <c r="D16" s="20">
        <v>0</v>
      </c>
      <c r="E16" s="20"/>
      <c r="F16" s="20"/>
    </row>
    <row r="17" spans="1:6" s="14" customFormat="1" ht="14.25" customHeight="1">
      <c r="A17" s="144"/>
      <c r="B17" s="20" t="s">
        <v>19</v>
      </c>
      <c r="C17" s="22">
        <f>C16/C9*100</f>
        <v>0</v>
      </c>
      <c r="D17" s="22">
        <f>D16/D9*100</f>
        <v>0</v>
      </c>
      <c r="E17" s="22">
        <f>E16/E9*100</f>
        <v>0</v>
      </c>
      <c r="F17" s="22">
        <f>F16/F9*100</f>
        <v>0</v>
      </c>
    </row>
    <row r="18" spans="1:6" s="14" customFormat="1" ht="40.5" customHeight="1">
      <c r="A18" s="23" t="s">
        <v>6</v>
      </c>
      <c r="B18" s="24" t="s">
        <v>338</v>
      </c>
      <c r="C18" s="20">
        <f>C19+C21+C23+C25+C27</f>
        <v>618</v>
      </c>
      <c r="D18" s="20">
        <f>D19+D21+D23+D25+D27</f>
        <v>228</v>
      </c>
      <c r="E18" s="20">
        <f>E19+E21+E23+E25+E27</f>
        <v>213</v>
      </c>
      <c r="F18" s="20">
        <f>F19+F21+F23+F25+F27</f>
        <v>177</v>
      </c>
    </row>
    <row r="19" spans="1:6" s="14" customFormat="1" ht="15">
      <c r="A19" s="144">
        <v>1</v>
      </c>
      <c r="B19" s="20" t="s">
        <v>23</v>
      </c>
      <c r="C19" s="20">
        <f>SUM(D19:F19)</f>
        <v>71</v>
      </c>
      <c r="D19" s="20">
        <v>24</v>
      </c>
      <c r="E19" s="20">
        <v>34</v>
      </c>
      <c r="F19" s="20">
        <v>13</v>
      </c>
    </row>
    <row r="20" spans="1:6" s="14" customFormat="1" ht="16.5" customHeight="1">
      <c r="A20" s="144"/>
      <c r="B20" s="20" t="s">
        <v>19</v>
      </c>
      <c r="C20" s="22">
        <f>C19/C18*100</f>
        <v>11.488673139158575</v>
      </c>
      <c r="D20" s="22">
        <f>D19/D18*100</f>
        <v>10.526315789473683</v>
      </c>
      <c r="E20" s="22">
        <f>E19/E18*100</f>
        <v>15.96244131455399</v>
      </c>
      <c r="F20" s="22">
        <f>F19/F18*100</f>
        <v>7.344632768361582</v>
      </c>
    </row>
    <row r="21" spans="1:6" s="14" customFormat="1" ht="15">
      <c r="A21" s="144">
        <v>2</v>
      </c>
      <c r="B21" s="20" t="s">
        <v>20</v>
      </c>
      <c r="C21" s="20">
        <f>SUM(D21:F21)</f>
        <v>222</v>
      </c>
      <c r="D21" s="20">
        <v>88</v>
      </c>
      <c r="E21" s="20">
        <v>63</v>
      </c>
      <c r="F21" s="20">
        <v>71</v>
      </c>
    </row>
    <row r="22" spans="1:6" s="14" customFormat="1" ht="15.75" customHeight="1">
      <c r="A22" s="144"/>
      <c r="B22" s="20" t="s">
        <v>19</v>
      </c>
      <c r="C22" s="22">
        <f>C21/C18*100</f>
        <v>35.92233009708738</v>
      </c>
      <c r="D22" s="22">
        <f>D21/D18*100</f>
        <v>38.59649122807017</v>
      </c>
      <c r="E22" s="22">
        <f>E21/E18*100</f>
        <v>29.577464788732392</v>
      </c>
      <c r="F22" s="22">
        <f>F21/F18*100</f>
        <v>40.11299435028249</v>
      </c>
    </row>
    <row r="23" spans="1:6" s="14" customFormat="1" ht="15">
      <c r="A23" s="144">
        <v>3</v>
      </c>
      <c r="B23" s="20" t="s">
        <v>21</v>
      </c>
      <c r="C23" s="20">
        <f>SUM(D23:F23)</f>
        <v>230</v>
      </c>
      <c r="D23" s="20">
        <v>81</v>
      </c>
      <c r="E23" s="20">
        <v>75</v>
      </c>
      <c r="F23" s="20">
        <v>74</v>
      </c>
    </row>
    <row r="24" spans="1:6" s="14" customFormat="1" ht="19.5" customHeight="1">
      <c r="A24" s="144"/>
      <c r="B24" s="20" t="s">
        <v>19</v>
      </c>
      <c r="C24" s="22">
        <f>C23/C18*100</f>
        <v>37.2168284789644</v>
      </c>
      <c r="D24" s="22">
        <f>D23/D18*100</f>
        <v>35.526315789473685</v>
      </c>
      <c r="E24" s="22">
        <f>E23/E18*100</f>
        <v>35.2112676056338</v>
      </c>
      <c r="F24" s="22">
        <f>F23/F18*100</f>
        <v>41.80790960451977</v>
      </c>
    </row>
    <row r="25" spans="1:6" s="14" customFormat="1" ht="15">
      <c r="A25" s="144">
        <v>4</v>
      </c>
      <c r="B25" s="20" t="s">
        <v>22</v>
      </c>
      <c r="C25" s="20">
        <f>SUM(D25:F25)</f>
        <v>83</v>
      </c>
      <c r="D25" s="20">
        <v>29</v>
      </c>
      <c r="E25" s="20">
        <v>35</v>
      </c>
      <c r="F25" s="20">
        <v>19</v>
      </c>
    </row>
    <row r="26" spans="1:6" s="14" customFormat="1" ht="15.75" customHeight="1">
      <c r="A26" s="144"/>
      <c r="B26" s="20" t="s">
        <v>19</v>
      </c>
      <c r="C26" s="22">
        <f>C25/C18*100</f>
        <v>13.430420711974108</v>
      </c>
      <c r="D26" s="22">
        <f>D25/D18*100</f>
        <v>12.719298245614036</v>
      </c>
      <c r="E26" s="22">
        <f>E25/E18*100</f>
        <v>16.431924882629108</v>
      </c>
      <c r="F26" s="22">
        <f>F25/F18*100</f>
        <v>10.734463276836157</v>
      </c>
    </row>
    <row r="27" spans="1:6" s="14" customFormat="1" ht="15">
      <c r="A27" s="144">
        <v>5</v>
      </c>
      <c r="B27" s="20" t="s">
        <v>24</v>
      </c>
      <c r="C27" s="20">
        <f>SUM(D27:F27)</f>
        <v>12</v>
      </c>
      <c r="D27" s="20">
        <v>6</v>
      </c>
      <c r="E27" s="20">
        <v>6</v>
      </c>
      <c r="F27" s="20"/>
    </row>
    <row r="28" spans="1:6" s="14" customFormat="1" ht="19.5" customHeight="1">
      <c r="A28" s="144"/>
      <c r="B28" s="20" t="s">
        <v>19</v>
      </c>
      <c r="C28" s="22">
        <f>C27/C18*100</f>
        <v>1.9417475728155338</v>
      </c>
      <c r="D28" s="22">
        <f>D27/D18*100</f>
        <v>2.631578947368421</v>
      </c>
      <c r="E28" s="22">
        <f>E27/E18*100</f>
        <v>2.8169014084507045</v>
      </c>
      <c r="F28" s="22">
        <f>F27/F18*100</f>
        <v>0</v>
      </c>
    </row>
    <row r="29" spans="1:6" s="14" customFormat="1" ht="35.25" customHeight="1">
      <c r="A29" s="23" t="s">
        <v>8</v>
      </c>
      <c r="B29" s="24" t="s">
        <v>345</v>
      </c>
      <c r="C29" s="20">
        <f>SUM(D29:F29)</f>
        <v>629</v>
      </c>
      <c r="D29" s="20">
        <v>232</v>
      </c>
      <c r="E29" s="20">
        <v>183</v>
      </c>
      <c r="F29" s="20">
        <v>214</v>
      </c>
    </row>
    <row r="30" spans="1:6" s="14" customFormat="1" ht="15">
      <c r="A30" s="144">
        <v>1</v>
      </c>
      <c r="B30" s="20" t="s">
        <v>25</v>
      </c>
      <c r="C30" s="20">
        <f>SUM(D30:F30)</f>
        <v>509</v>
      </c>
      <c r="D30" s="20">
        <v>179</v>
      </c>
      <c r="E30" s="20">
        <v>172</v>
      </c>
      <c r="F30" s="20">
        <v>158</v>
      </c>
    </row>
    <row r="31" spans="1:6" s="14" customFormat="1" ht="16.5" customHeight="1">
      <c r="A31" s="144"/>
      <c r="B31" s="20" t="s">
        <v>19</v>
      </c>
      <c r="C31" s="22">
        <f>C30/C29*100</f>
        <v>80.9220985691574</v>
      </c>
      <c r="D31" s="22">
        <f>D30/D29*100</f>
        <v>77.15517241379311</v>
      </c>
      <c r="E31" s="22">
        <f>E30/E29*100</f>
        <v>93.98907103825137</v>
      </c>
      <c r="F31" s="22">
        <f>F30/F29*100</f>
        <v>73.83177570093457</v>
      </c>
    </row>
    <row r="32" spans="1:6" s="14" customFormat="1" ht="18.75" customHeight="1">
      <c r="A32" s="144" t="s">
        <v>26</v>
      </c>
      <c r="B32" s="20" t="s">
        <v>27</v>
      </c>
      <c r="C32" s="20">
        <f>SUM(D32:F32)</f>
        <v>71</v>
      </c>
      <c r="D32" s="20">
        <v>24</v>
      </c>
      <c r="E32" s="20">
        <v>34</v>
      </c>
      <c r="F32" s="20">
        <v>13</v>
      </c>
    </row>
    <row r="33" spans="1:6" s="14" customFormat="1" ht="18.75" customHeight="1">
      <c r="A33" s="144"/>
      <c r="B33" s="20" t="s">
        <v>19</v>
      </c>
      <c r="C33" s="22">
        <f>C32/C29*100</f>
        <v>11.287758346581876</v>
      </c>
      <c r="D33" s="22">
        <f>D32/D29*100</f>
        <v>10.344827586206897</v>
      </c>
      <c r="E33" s="22">
        <f>E32/E29*100</f>
        <v>18.579234972677597</v>
      </c>
      <c r="F33" s="22">
        <f>F32/F29*100</f>
        <v>6.074766355140187</v>
      </c>
    </row>
    <row r="34" spans="1:6" s="14" customFormat="1" ht="17.25" customHeight="1">
      <c r="A34" s="144" t="s">
        <v>28</v>
      </c>
      <c r="B34" s="20" t="s">
        <v>29</v>
      </c>
      <c r="C34" s="20">
        <f>SUM(D34:F34)</f>
        <v>222</v>
      </c>
      <c r="D34" s="20">
        <v>88</v>
      </c>
      <c r="E34" s="20">
        <v>63</v>
      </c>
      <c r="F34" s="20">
        <v>71</v>
      </c>
    </row>
    <row r="35" spans="1:6" s="14" customFormat="1" ht="18" customHeight="1">
      <c r="A35" s="144"/>
      <c r="B35" s="20" t="s">
        <v>19</v>
      </c>
      <c r="C35" s="22">
        <f>C34/C29*100</f>
        <v>35.294117647058826</v>
      </c>
      <c r="D35" s="22">
        <f>D34/D29*100</f>
        <v>37.93103448275862</v>
      </c>
      <c r="E35" s="22">
        <f>E34/E29*100</f>
        <v>34.42622950819672</v>
      </c>
      <c r="F35" s="22">
        <f>F34/F29*100</f>
        <v>33.177570093457945</v>
      </c>
    </row>
    <row r="36" spans="1:6" s="14" customFormat="1" ht="15">
      <c r="A36" s="144">
        <v>2</v>
      </c>
      <c r="B36" s="20" t="s">
        <v>30</v>
      </c>
      <c r="C36" s="20">
        <f>SUM(D36:F36)</f>
        <v>86</v>
      </c>
      <c r="D36" s="20">
        <v>32</v>
      </c>
      <c r="E36" s="20">
        <v>35</v>
      </c>
      <c r="F36" s="20">
        <v>19</v>
      </c>
    </row>
    <row r="37" spans="1:6" s="14" customFormat="1" ht="16.5" customHeight="1">
      <c r="A37" s="144"/>
      <c r="B37" s="20" t="s">
        <v>19</v>
      </c>
      <c r="C37" s="22">
        <f>C36/C29*100</f>
        <v>13.672496025437203</v>
      </c>
      <c r="D37" s="22">
        <f>D36/D29*100</f>
        <v>13.793103448275861</v>
      </c>
      <c r="E37" s="22">
        <f>E36/E29*100</f>
        <v>19.12568306010929</v>
      </c>
      <c r="F37" s="22">
        <f>F36/F29*100</f>
        <v>8.878504672897195</v>
      </c>
    </row>
    <row r="38" spans="1:6" s="14" customFormat="1" ht="15">
      <c r="A38" s="144">
        <v>3</v>
      </c>
      <c r="B38" s="20" t="s">
        <v>31</v>
      </c>
      <c r="C38" s="20">
        <f>SUM(D38:F38)</f>
        <v>6</v>
      </c>
      <c r="D38" s="20">
        <v>4</v>
      </c>
      <c r="E38" s="20">
        <v>1</v>
      </c>
      <c r="F38" s="20">
        <v>1</v>
      </c>
    </row>
    <row r="39" spans="1:6" s="14" customFormat="1" ht="16.5" customHeight="1">
      <c r="A39" s="144"/>
      <c r="B39" s="20" t="s">
        <v>19</v>
      </c>
      <c r="C39" s="22">
        <f>C38/C29*100</f>
        <v>0.9538950715421303</v>
      </c>
      <c r="D39" s="22">
        <f>D38/D29*100</f>
        <v>1.7241379310344827</v>
      </c>
      <c r="E39" s="22">
        <f>E38/E29*100</f>
        <v>0.546448087431694</v>
      </c>
      <c r="F39" s="22">
        <f>F38/F29*100</f>
        <v>0.46728971962616817</v>
      </c>
    </row>
    <row r="40" spans="1:6" s="14" customFormat="1" ht="18.75" customHeight="1">
      <c r="A40" s="144">
        <v>4</v>
      </c>
      <c r="B40" s="20" t="s">
        <v>32</v>
      </c>
      <c r="C40" s="20">
        <f>SUM(D40:F40)</f>
        <v>1</v>
      </c>
      <c r="D40" s="20"/>
      <c r="E40" s="20"/>
      <c r="F40" s="20">
        <v>1</v>
      </c>
    </row>
    <row r="41" spans="1:6" s="14" customFormat="1" ht="15.75" customHeight="1">
      <c r="A41" s="144"/>
      <c r="B41" s="20" t="s">
        <v>19</v>
      </c>
      <c r="C41" s="21">
        <f>C40/C29*100</f>
        <v>0.1589825119236884</v>
      </c>
      <c r="D41" s="21">
        <f>D40/D29*100</f>
        <v>0</v>
      </c>
      <c r="E41" s="21">
        <f>E40/E29*100</f>
        <v>0</v>
      </c>
      <c r="F41" s="21">
        <f>F40/F29*100</f>
        <v>0.46728971962616817</v>
      </c>
    </row>
    <row r="42" spans="1:6" s="14" customFormat="1" ht="15">
      <c r="A42" s="144">
        <v>5</v>
      </c>
      <c r="B42" s="20" t="s">
        <v>33</v>
      </c>
      <c r="C42" s="20">
        <f>SUM(D42:F42)</f>
        <v>0</v>
      </c>
      <c r="D42" s="20"/>
      <c r="E42" s="20"/>
      <c r="F42" s="20"/>
    </row>
    <row r="43" spans="1:6" s="14" customFormat="1" ht="16.5" customHeight="1">
      <c r="A43" s="144"/>
      <c r="B43" s="20" t="s">
        <v>19</v>
      </c>
      <c r="C43" s="21">
        <f>C42/C29</f>
        <v>0</v>
      </c>
      <c r="D43" s="21">
        <f>D42/D29</f>
        <v>0</v>
      </c>
      <c r="E43" s="21">
        <f>E42/E29</f>
        <v>0</v>
      </c>
      <c r="F43" s="21">
        <f>F42/F29</f>
        <v>0</v>
      </c>
    </row>
    <row r="44" spans="1:6" s="14" customFormat="1" ht="28.5" customHeight="1">
      <c r="A44" s="144">
        <v>6</v>
      </c>
      <c r="B44" s="20" t="s">
        <v>34</v>
      </c>
      <c r="C44" s="20">
        <f>D44+E44+F44</f>
        <v>25</v>
      </c>
      <c r="D44" s="20">
        <v>18</v>
      </c>
      <c r="E44" s="20">
        <v>3</v>
      </c>
      <c r="F44" s="20">
        <v>4</v>
      </c>
    </row>
    <row r="45" spans="1:6" s="14" customFormat="1" ht="15">
      <c r="A45" s="144"/>
      <c r="B45" s="20" t="s">
        <v>19</v>
      </c>
      <c r="C45" s="20"/>
      <c r="D45" s="20"/>
      <c r="E45" s="20"/>
      <c r="F45" s="20"/>
    </row>
    <row r="46" spans="1:6" s="14" customFormat="1" ht="27" customHeight="1">
      <c r="A46" s="23" t="s">
        <v>10</v>
      </c>
      <c r="B46" s="24" t="s">
        <v>35</v>
      </c>
      <c r="C46" s="13">
        <f>SUM(C49)</f>
        <v>1</v>
      </c>
      <c r="D46" s="13">
        <f>SUM(D47:D49)</f>
        <v>0</v>
      </c>
      <c r="E46" s="13">
        <f>SUM(E47:E49)</f>
        <v>3</v>
      </c>
      <c r="F46" s="13">
        <f>SUM(F47:F49)</f>
        <v>3</v>
      </c>
    </row>
    <row r="47" spans="1:6" s="14" customFormat="1" ht="15">
      <c r="A47" s="13">
        <v>1</v>
      </c>
      <c r="B47" s="20" t="s">
        <v>36</v>
      </c>
      <c r="C47" s="13">
        <f>SUM(D47:F47)</f>
        <v>0</v>
      </c>
      <c r="D47" s="13"/>
      <c r="E47" s="13"/>
      <c r="F47" s="13"/>
    </row>
    <row r="48" spans="1:6" s="14" customFormat="1" ht="30" customHeight="1">
      <c r="A48" s="13">
        <v>2</v>
      </c>
      <c r="B48" s="20" t="s">
        <v>37</v>
      </c>
      <c r="C48" s="13">
        <f>SUM(D48:F48)</f>
        <v>5</v>
      </c>
      <c r="D48" s="13"/>
      <c r="E48" s="13">
        <v>2</v>
      </c>
      <c r="F48" s="13">
        <v>3</v>
      </c>
    </row>
    <row r="49" spans="1:6" s="14" customFormat="1" ht="30" customHeight="1">
      <c r="A49" s="13">
        <v>3</v>
      </c>
      <c r="B49" s="20" t="s">
        <v>38</v>
      </c>
      <c r="C49" s="13">
        <f>SUM(D49:F49)</f>
        <v>1</v>
      </c>
      <c r="D49" s="13"/>
      <c r="E49" s="13">
        <v>1</v>
      </c>
      <c r="F49" s="13"/>
    </row>
    <row r="50" spans="1:6" s="14" customFormat="1" ht="30" customHeight="1">
      <c r="A50" s="23" t="s">
        <v>12</v>
      </c>
      <c r="B50" s="24" t="s">
        <v>39</v>
      </c>
      <c r="C50" s="13">
        <f>SUM(D50:F50)</f>
        <v>177</v>
      </c>
      <c r="D50" s="13"/>
      <c r="E50" s="13"/>
      <c r="F50" s="13">
        <v>177</v>
      </c>
    </row>
    <row r="51" spans="1:6" s="14" customFormat="1" ht="31.5" customHeight="1">
      <c r="A51" s="23" t="s">
        <v>14</v>
      </c>
      <c r="B51" s="24" t="s">
        <v>40</v>
      </c>
      <c r="C51" s="189">
        <f>F51</f>
        <v>171</v>
      </c>
      <c r="D51" s="13"/>
      <c r="E51" s="13"/>
      <c r="F51" s="13">
        <f>F52+F54+F56</f>
        <v>171</v>
      </c>
    </row>
    <row r="52" spans="1:6" s="14" customFormat="1" ht="15">
      <c r="A52" s="144">
        <v>1</v>
      </c>
      <c r="B52" s="20" t="s">
        <v>23</v>
      </c>
      <c r="C52" s="190">
        <f aca="true" t="shared" si="0" ref="C52:C57">F52</f>
        <v>5</v>
      </c>
      <c r="D52" s="144"/>
      <c r="E52" s="144"/>
      <c r="F52" s="20">
        <v>5</v>
      </c>
    </row>
    <row r="53" spans="1:6" s="14" customFormat="1" ht="15.75" customHeight="1">
      <c r="A53" s="144"/>
      <c r="B53" s="20" t="s">
        <v>19</v>
      </c>
      <c r="C53" s="189">
        <f t="shared" si="0"/>
        <v>2.9239766081871346</v>
      </c>
      <c r="D53" s="144"/>
      <c r="E53" s="144"/>
      <c r="F53" s="22">
        <f>F52*100/F51</f>
        <v>2.9239766081871346</v>
      </c>
    </row>
    <row r="54" spans="1:6" s="14" customFormat="1" ht="15">
      <c r="A54" s="144">
        <v>2</v>
      </c>
      <c r="B54" s="20" t="s">
        <v>20</v>
      </c>
      <c r="C54" s="190">
        <f t="shared" si="0"/>
        <v>62</v>
      </c>
      <c r="D54" s="144"/>
      <c r="E54" s="144"/>
      <c r="F54" s="20">
        <v>62</v>
      </c>
    </row>
    <row r="55" spans="1:6" s="14" customFormat="1" ht="14.25" customHeight="1">
      <c r="A55" s="144"/>
      <c r="B55" s="20" t="s">
        <v>19</v>
      </c>
      <c r="C55" s="189">
        <f t="shared" si="0"/>
        <v>36.25730994152047</v>
      </c>
      <c r="D55" s="144"/>
      <c r="E55" s="144"/>
      <c r="F55" s="22">
        <f>F54*100/F51</f>
        <v>36.25730994152047</v>
      </c>
    </row>
    <row r="56" spans="1:6" s="14" customFormat="1" ht="15">
      <c r="A56" s="144">
        <v>3</v>
      </c>
      <c r="B56" s="20" t="s">
        <v>21</v>
      </c>
      <c r="C56" s="190">
        <f t="shared" si="0"/>
        <v>104</v>
      </c>
      <c r="D56" s="144"/>
      <c r="E56" s="144"/>
      <c r="F56" s="20">
        <v>104</v>
      </c>
    </row>
    <row r="57" spans="1:6" s="14" customFormat="1" ht="16.5" customHeight="1">
      <c r="A57" s="144"/>
      <c r="B57" s="20" t="s">
        <v>41</v>
      </c>
      <c r="C57" s="189">
        <f t="shared" si="0"/>
        <v>60.8187134502924</v>
      </c>
      <c r="D57" s="144"/>
      <c r="E57" s="144"/>
      <c r="F57" s="22">
        <f>F56*100/F51</f>
        <v>60.8187134502924</v>
      </c>
    </row>
    <row r="58" spans="1:6" s="14" customFormat="1" ht="37.5" customHeight="1">
      <c r="A58" s="146" t="s">
        <v>42</v>
      </c>
      <c r="B58" s="24" t="s">
        <v>43</v>
      </c>
      <c r="C58" s="144"/>
      <c r="D58" s="144"/>
      <c r="E58" s="144"/>
      <c r="F58" s="144"/>
    </row>
    <row r="59" spans="1:6" s="14" customFormat="1" ht="30" customHeight="1">
      <c r="A59" s="146"/>
      <c r="B59" s="20" t="s">
        <v>19</v>
      </c>
      <c r="C59" s="144"/>
      <c r="D59" s="144"/>
      <c r="E59" s="144"/>
      <c r="F59" s="144"/>
    </row>
    <row r="60" spans="1:6" s="14" customFormat="1" ht="30" customHeight="1">
      <c r="A60" s="23" t="s">
        <v>44</v>
      </c>
      <c r="B60" s="24" t="s">
        <v>178</v>
      </c>
      <c r="C60" s="13" t="s">
        <v>342</v>
      </c>
      <c r="D60" s="13" t="s">
        <v>339</v>
      </c>
      <c r="E60" s="13" t="s">
        <v>340</v>
      </c>
      <c r="F60" s="13" t="s">
        <v>341</v>
      </c>
    </row>
    <row r="61" spans="1:6" s="14" customFormat="1" ht="29.25" customHeight="1">
      <c r="A61" s="23" t="s">
        <v>45</v>
      </c>
      <c r="B61" s="24" t="s">
        <v>179</v>
      </c>
      <c r="C61" s="13">
        <f>SUM(D61:F61)</f>
        <v>172</v>
      </c>
      <c r="D61" s="13">
        <v>71</v>
      </c>
      <c r="E61" s="13">
        <v>66</v>
      </c>
      <c r="F61" s="13">
        <v>35</v>
      </c>
    </row>
    <row r="62" s="14" customFormat="1" ht="14.25"/>
    <row r="63" spans="3:6" s="14" customFormat="1" ht="15">
      <c r="C63" s="147" t="s">
        <v>329</v>
      </c>
      <c r="D63" s="147"/>
      <c r="E63" s="147"/>
      <c r="F63" s="147"/>
    </row>
    <row r="64" spans="2:6" s="14" customFormat="1" ht="15">
      <c r="B64" s="35" t="s">
        <v>182</v>
      </c>
      <c r="C64" s="148" t="s">
        <v>139</v>
      </c>
      <c r="D64" s="148"/>
      <c r="E64" s="148"/>
      <c r="F64" s="148"/>
    </row>
    <row r="65" spans="4:6" s="14" customFormat="1" ht="15">
      <c r="D65" s="15"/>
      <c r="E65" s="15"/>
      <c r="F65" s="15"/>
    </row>
    <row r="66" spans="4:6" ht="18.75">
      <c r="D66" s="5"/>
      <c r="E66" s="5"/>
      <c r="F66" s="5"/>
    </row>
    <row r="67" spans="4:6" ht="18.75">
      <c r="D67" s="5"/>
      <c r="E67" s="5"/>
      <c r="F67" s="5"/>
    </row>
    <row r="68" spans="4:6" ht="18.75">
      <c r="D68" s="5"/>
      <c r="E68" s="5"/>
      <c r="F68" s="5"/>
    </row>
    <row r="69" spans="3:6" ht="18.75">
      <c r="C69" s="138"/>
      <c r="D69" s="138"/>
      <c r="E69" s="138"/>
      <c r="F69" s="138"/>
    </row>
  </sheetData>
  <sheetProtection/>
  <mergeCells count="42">
    <mergeCell ref="D56:D57"/>
    <mergeCell ref="E56:E57"/>
    <mergeCell ref="F58:F59"/>
    <mergeCell ref="A58:A59"/>
    <mergeCell ref="C58:C59"/>
    <mergeCell ref="D58:D59"/>
    <mergeCell ref="E58:E59"/>
    <mergeCell ref="E54:E55"/>
    <mergeCell ref="A56:A57"/>
    <mergeCell ref="A54:A55"/>
    <mergeCell ref="A42:A43"/>
    <mergeCell ref="A52:A53"/>
    <mergeCell ref="D52:D53"/>
    <mergeCell ref="D54:D55"/>
    <mergeCell ref="A16:A17"/>
    <mergeCell ref="E52:E53"/>
    <mergeCell ref="A44:A45"/>
    <mergeCell ref="A32:A33"/>
    <mergeCell ref="A36:A37"/>
    <mergeCell ref="A40:A41"/>
    <mergeCell ref="A38:A39"/>
    <mergeCell ref="A34:A35"/>
    <mergeCell ref="A12:A13"/>
    <mergeCell ref="A27:A28"/>
    <mergeCell ref="D7:F7"/>
    <mergeCell ref="A10:A11"/>
    <mergeCell ref="C63:F63"/>
    <mergeCell ref="C64:F64"/>
    <mergeCell ref="A25:A26"/>
    <mergeCell ref="A30:A31"/>
    <mergeCell ref="A23:A24"/>
    <mergeCell ref="A21:A22"/>
    <mergeCell ref="A14:A15"/>
    <mergeCell ref="A19:A20"/>
    <mergeCell ref="C69:F69"/>
    <mergeCell ref="A1:F1"/>
    <mergeCell ref="A2:D2"/>
    <mergeCell ref="A3:D3"/>
    <mergeCell ref="A5:F5"/>
    <mergeCell ref="A7:A8"/>
    <mergeCell ref="B7:B8"/>
    <mergeCell ref="C7:C8"/>
  </mergeCells>
  <printOptions/>
  <pageMargins left="0.51" right="0.37" top="0.43" bottom="0.25" header="0.3" footer="0.19"/>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45"/>
  <sheetViews>
    <sheetView zoomScalePageLayoutView="0" workbookViewId="0" topLeftCell="A1">
      <pane xSplit="2" ySplit="7" topLeftCell="I21" activePane="bottomRight" state="frozen"/>
      <selection pane="topLeft" activeCell="A1" sqref="A1"/>
      <selection pane="topRight" activeCell="C1" sqref="C1"/>
      <selection pane="bottomLeft" activeCell="A8" sqref="A8"/>
      <selection pane="bottomRight" activeCell="U21" sqref="U21"/>
    </sheetView>
  </sheetViews>
  <sheetFormatPr defaultColWidth="9.140625" defaultRowHeight="12.75"/>
  <cols>
    <col min="1" max="1" width="6.421875" style="0" customWidth="1"/>
    <col min="2" max="2" width="23.00390625" style="0" customWidth="1"/>
    <col min="4" max="9" width="7.7109375" style="0" customWidth="1"/>
    <col min="10" max="16" width="7.8515625" style="0" customWidth="1"/>
  </cols>
  <sheetData>
    <row r="1" spans="1:16" ht="18" customHeight="1">
      <c r="A1" s="139" t="s">
        <v>177</v>
      </c>
      <c r="B1" s="139"/>
      <c r="C1" s="139"/>
      <c r="D1" s="139"/>
      <c r="E1" s="139"/>
      <c r="F1" s="139"/>
      <c r="G1" s="139"/>
      <c r="H1" s="139"/>
      <c r="I1" s="139"/>
      <c r="J1" s="139"/>
      <c r="K1" s="139"/>
      <c r="L1" s="139"/>
      <c r="M1" s="139"/>
      <c r="N1" s="139"/>
      <c r="O1" s="139"/>
      <c r="P1" s="139"/>
    </row>
    <row r="2" spans="1:16" ht="20.25" customHeight="1">
      <c r="A2" s="141" t="s">
        <v>163</v>
      </c>
      <c r="B2" s="141"/>
      <c r="C2" s="141"/>
      <c r="D2" s="141"/>
      <c r="E2" s="3"/>
      <c r="F2" s="3"/>
      <c r="G2" s="3"/>
      <c r="H2" s="3"/>
      <c r="I2" s="3"/>
      <c r="J2" s="3"/>
      <c r="K2" s="3"/>
      <c r="L2" s="3"/>
      <c r="M2" s="3"/>
      <c r="N2" s="3"/>
      <c r="O2" s="3"/>
      <c r="P2" s="3"/>
    </row>
    <row r="3" spans="1:16" ht="25.5" customHeight="1">
      <c r="A3" s="145" t="s">
        <v>173</v>
      </c>
      <c r="B3" s="145"/>
      <c r="C3" s="145"/>
      <c r="D3" s="145"/>
      <c r="E3" s="145"/>
      <c r="F3" s="145"/>
      <c r="G3" s="3"/>
      <c r="H3" s="3"/>
      <c r="I3" s="3"/>
      <c r="J3" s="3"/>
      <c r="K3" s="3"/>
      <c r="L3" s="3"/>
      <c r="M3" s="3"/>
      <c r="N3" s="3"/>
      <c r="O3" s="3"/>
      <c r="P3" s="3"/>
    </row>
    <row r="4" spans="1:16" ht="58.5" customHeight="1">
      <c r="A4" s="140" t="s">
        <v>333</v>
      </c>
      <c r="B4" s="140"/>
      <c r="C4" s="140"/>
      <c r="D4" s="140"/>
      <c r="E4" s="140"/>
      <c r="F4" s="140"/>
      <c r="G4" s="140"/>
      <c r="H4" s="140"/>
      <c r="I4" s="140"/>
      <c r="J4" s="140"/>
      <c r="K4" s="140"/>
      <c r="L4" s="140"/>
      <c r="M4" s="140"/>
      <c r="N4" s="140"/>
      <c r="O4" s="140"/>
      <c r="P4" s="140"/>
    </row>
    <row r="5" spans="1:16" ht="19.5" customHeight="1">
      <c r="A5" s="149" t="s">
        <v>0</v>
      </c>
      <c r="B5" s="149" t="s">
        <v>1</v>
      </c>
      <c r="C5" s="149" t="s">
        <v>16</v>
      </c>
      <c r="D5" s="149" t="s">
        <v>105</v>
      </c>
      <c r="E5" s="149"/>
      <c r="F5" s="149"/>
      <c r="G5" s="149"/>
      <c r="H5" s="149"/>
      <c r="I5" s="149"/>
      <c r="J5" s="149" t="s">
        <v>106</v>
      </c>
      <c r="K5" s="149"/>
      <c r="L5" s="149"/>
      <c r="M5" s="149" t="s">
        <v>336</v>
      </c>
      <c r="N5" s="149"/>
      <c r="O5" s="149"/>
      <c r="P5" s="149"/>
    </row>
    <row r="6" spans="1:16" ht="30.75" customHeight="1">
      <c r="A6" s="149"/>
      <c r="B6" s="149"/>
      <c r="C6" s="149"/>
      <c r="D6" s="31" t="s">
        <v>107</v>
      </c>
      <c r="E6" s="31" t="s">
        <v>108</v>
      </c>
      <c r="F6" s="31" t="s">
        <v>109</v>
      </c>
      <c r="G6" s="31" t="s">
        <v>110</v>
      </c>
      <c r="H6" s="31" t="s">
        <v>111</v>
      </c>
      <c r="I6" s="31" t="s">
        <v>112</v>
      </c>
      <c r="J6" s="31" t="s">
        <v>113</v>
      </c>
      <c r="K6" s="31" t="s">
        <v>114</v>
      </c>
      <c r="L6" s="31" t="s">
        <v>115</v>
      </c>
      <c r="M6" s="31" t="s">
        <v>116</v>
      </c>
      <c r="N6" s="31" t="s">
        <v>20</v>
      </c>
      <c r="O6" s="31" t="s">
        <v>21</v>
      </c>
      <c r="P6" s="31" t="s">
        <v>24</v>
      </c>
    </row>
    <row r="7" spans="1:16" s="11" customFormat="1" ht="33" customHeight="1">
      <c r="A7" s="149"/>
      <c r="B7" s="32" t="s">
        <v>117</v>
      </c>
      <c r="C7" s="33">
        <f>C8+C23+C28</f>
        <v>48</v>
      </c>
      <c r="D7" s="33">
        <f aca="true" t="shared" si="0" ref="D7:P7">D8+D23+D28</f>
        <v>0</v>
      </c>
      <c r="E7" s="33">
        <f t="shared" si="0"/>
        <v>3</v>
      </c>
      <c r="F7" s="33">
        <f t="shared" si="0"/>
        <v>38</v>
      </c>
      <c r="G7" s="33">
        <f t="shared" si="0"/>
        <v>3</v>
      </c>
      <c r="H7" s="33">
        <f t="shared" si="0"/>
        <v>1</v>
      </c>
      <c r="I7" s="33">
        <f t="shared" si="0"/>
        <v>3</v>
      </c>
      <c r="J7" s="33">
        <f t="shared" si="0"/>
        <v>40</v>
      </c>
      <c r="K7" s="33">
        <f t="shared" si="0"/>
        <v>0</v>
      </c>
      <c r="L7" s="33">
        <f t="shared" si="0"/>
        <v>0</v>
      </c>
      <c r="M7" s="33">
        <f t="shared" si="0"/>
        <v>0</v>
      </c>
      <c r="N7" s="33">
        <f t="shared" si="0"/>
        <v>29</v>
      </c>
      <c r="O7" s="33">
        <f t="shared" si="0"/>
        <v>11</v>
      </c>
      <c r="P7" s="33">
        <f t="shared" si="0"/>
        <v>0</v>
      </c>
    </row>
    <row r="8" spans="1:16" ht="12.75">
      <c r="A8" s="150" t="s">
        <v>4</v>
      </c>
      <c r="B8" s="32" t="s">
        <v>118</v>
      </c>
      <c r="C8" s="150">
        <f>SUM(C10:C22)</f>
        <v>37</v>
      </c>
      <c r="D8" s="150">
        <f aca="true" t="shared" si="1" ref="D8:P8">SUM(D10:D22)</f>
        <v>0</v>
      </c>
      <c r="E8" s="150">
        <f t="shared" si="1"/>
        <v>1</v>
      </c>
      <c r="F8" s="150">
        <f t="shared" si="1"/>
        <v>36</v>
      </c>
      <c r="G8" s="150">
        <f t="shared" si="1"/>
        <v>0</v>
      </c>
      <c r="H8" s="150">
        <f t="shared" si="1"/>
        <v>0</v>
      </c>
      <c r="I8" s="150">
        <f t="shared" si="1"/>
        <v>0</v>
      </c>
      <c r="J8" s="150">
        <f t="shared" si="1"/>
        <v>37</v>
      </c>
      <c r="K8" s="150">
        <f t="shared" si="1"/>
        <v>0</v>
      </c>
      <c r="L8" s="150">
        <f t="shared" si="1"/>
        <v>0</v>
      </c>
      <c r="M8" s="150">
        <f t="shared" si="1"/>
        <v>0</v>
      </c>
      <c r="N8" s="150">
        <f t="shared" si="1"/>
        <v>26</v>
      </c>
      <c r="O8" s="150">
        <f t="shared" si="1"/>
        <v>11</v>
      </c>
      <c r="P8" s="150">
        <f t="shared" si="1"/>
        <v>0</v>
      </c>
    </row>
    <row r="9" spans="1:16" ht="24" customHeight="1">
      <c r="A9" s="150"/>
      <c r="B9" s="34" t="s">
        <v>119</v>
      </c>
      <c r="C9" s="150"/>
      <c r="D9" s="150"/>
      <c r="E9" s="150"/>
      <c r="F9" s="150"/>
      <c r="G9" s="150"/>
      <c r="H9" s="150"/>
      <c r="I9" s="150"/>
      <c r="J9" s="150"/>
      <c r="K9" s="150"/>
      <c r="L9" s="150"/>
      <c r="M9" s="150"/>
      <c r="N9" s="150"/>
      <c r="O9" s="150"/>
      <c r="P9" s="150"/>
    </row>
    <row r="10" spans="1:16" ht="21" customHeight="1">
      <c r="A10" s="31">
        <v>1</v>
      </c>
      <c r="B10" s="34" t="s">
        <v>120</v>
      </c>
      <c r="C10" s="31">
        <f>SUM(D10:I10)</f>
        <v>5</v>
      </c>
      <c r="D10" s="31"/>
      <c r="E10" s="31"/>
      <c r="F10" s="31">
        <v>5</v>
      </c>
      <c r="G10" s="31"/>
      <c r="H10" s="31"/>
      <c r="I10" s="31"/>
      <c r="J10" s="31">
        <v>5</v>
      </c>
      <c r="K10" s="31"/>
      <c r="L10" s="31"/>
      <c r="M10" s="31"/>
      <c r="N10" s="31"/>
      <c r="O10" s="31">
        <v>5</v>
      </c>
      <c r="P10" s="31"/>
    </row>
    <row r="11" spans="1:16" ht="21" customHeight="1">
      <c r="A11" s="31">
        <v>2</v>
      </c>
      <c r="B11" s="34" t="s">
        <v>121</v>
      </c>
      <c r="C11" s="31">
        <f aca="true" t="shared" si="2" ref="C11:C22">SUM(D11:I11)</f>
        <v>5</v>
      </c>
      <c r="D11" s="31"/>
      <c r="E11" s="31">
        <v>1</v>
      </c>
      <c r="F11" s="31">
        <v>4</v>
      </c>
      <c r="G11" s="31"/>
      <c r="H11" s="31"/>
      <c r="I11" s="31"/>
      <c r="J11" s="31">
        <v>5</v>
      </c>
      <c r="K11" s="31"/>
      <c r="L11" s="31"/>
      <c r="M11" s="31"/>
      <c r="N11" s="31">
        <v>5</v>
      </c>
      <c r="O11" s="31"/>
      <c r="P11" s="31"/>
    </row>
    <row r="12" spans="1:16" ht="21" customHeight="1">
      <c r="A12" s="31">
        <v>3</v>
      </c>
      <c r="B12" s="34" t="s">
        <v>122</v>
      </c>
      <c r="C12" s="31">
        <f t="shared" si="2"/>
        <v>3</v>
      </c>
      <c r="D12" s="31"/>
      <c r="E12" s="31"/>
      <c r="F12" s="31">
        <v>3</v>
      </c>
      <c r="G12" s="31"/>
      <c r="H12" s="31"/>
      <c r="I12" s="31"/>
      <c r="J12" s="31">
        <v>3</v>
      </c>
      <c r="K12" s="31"/>
      <c r="L12" s="31"/>
      <c r="M12" s="31"/>
      <c r="N12" s="31">
        <v>3</v>
      </c>
      <c r="O12" s="31"/>
      <c r="P12" s="31"/>
    </row>
    <row r="13" spans="1:16" ht="21" customHeight="1">
      <c r="A13" s="31">
        <v>4</v>
      </c>
      <c r="B13" s="34" t="s">
        <v>150</v>
      </c>
      <c r="C13" s="31">
        <f t="shared" si="2"/>
        <v>3</v>
      </c>
      <c r="D13" s="31"/>
      <c r="E13" s="31"/>
      <c r="F13" s="31">
        <v>3</v>
      </c>
      <c r="G13" s="31"/>
      <c r="H13" s="31"/>
      <c r="I13" s="31"/>
      <c r="J13" s="31">
        <v>3</v>
      </c>
      <c r="K13" s="31"/>
      <c r="L13" s="31"/>
      <c r="M13" s="31"/>
      <c r="N13" s="31">
        <v>3</v>
      </c>
      <c r="O13" s="31"/>
      <c r="P13" s="31"/>
    </row>
    <row r="14" spans="1:16" ht="21" customHeight="1">
      <c r="A14" s="31">
        <v>5</v>
      </c>
      <c r="B14" s="34" t="s">
        <v>151</v>
      </c>
      <c r="C14" s="31">
        <f t="shared" si="2"/>
        <v>3</v>
      </c>
      <c r="D14" s="31"/>
      <c r="E14" s="31"/>
      <c r="F14" s="31">
        <v>3</v>
      </c>
      <c r="G14" s="31"/>
      <c r="H14" s="31"/>
      <c r="I14" s="31"/>
      <c r="J14" s="31">
        <v>3</v>
      </c>
      <c r="K14" s="31"/>
      <c r="L14" s="31"/>
      <c r="M14" s="31"/>
      <c r="N14" s="31">
        <v>1</v>
      </c>
      <c r="O14" s="31">
        <v>2</v>
      </c>
      <c r="P14" s="31"/>
    </row>
    <row r="15" spans="1:16" ht="21" customHeight="1">
      <c r="A15" s="31">
        <v>6</v>
      </c>
      <c r="B15" s="34" t="s">
        <v>152</v>
      </c>
      <c r="C15" s="31">
        <f t="shared" si="2"/>
        <v>2</v>
      </c>
      <c r="D15" s="31"/>
      <c r="E15" s="31"/>
      <c r="F15" s="31">
        <v>2</v>
      </c>
      <c r="G15" s="31"/>
      <c r="H15" s="31"/>
      <c r="I15" s="31"/>
      <c r="J15" s="31">
        <v>2</v>
      </c>
      <c r="K15" s="31"/>
      <c r="L15" s="31"/>
      <c r="M15" s="31"/>
      <c r="N15" s="31">
        <v>2</v>
      </c>
      <c r="O15" s="31"/>
      <c r="P15" s="31"/>
    </row>
    <row r="16" spans="1:16" ht="21" customHeight="1">
      <c r="A16" s="31">
        <v>7</v>
      </c>
      <c r="B16" s="34" t="s">
        <v>153</v>
      </c>
      <c r="C16" s="31">
        <f t="shared" si="2"/>
        <v>2</v>
      </c>
      <c r="D16" s="31"/>
      <c r="E16" s="31"/>
      <c r="F16" s="31">
        <v>2</v>
      </c>
      <c r="G16" s="31"/>
      <c r="H16" s="31"/>
      <c r="I16" s="31"/>
      <c r="J16" s="31">
        <v>2</v>
      </c>
      <c r="K16" s="31"/>
      <c r="L16" s="31"/>
      <c r="M16" s="31"/>
      <c r="N16" s="31">
        <v>2</v>
      </c>
      <c r="O16" s="31"/>
      <c r="P16" s="31"/>
    </row>
    <row r="17" spans="1:16" ht="21" customHeight="1">
      <c r="A17" s="31">
        <v>8</v>
      </c>
      <c r="B17" s="34" t="s">
        <v>154</v>
      </c>
      <c r="C17" s="31">
        <f t="shared" si="2"/>
        <v>5</v>
      </c>
      <c r="D17" s="31"/>
      <c r="E17" s="31"/>
      <c r="F17" s="31">
        <v>5</v>
      </c>
      <c r="G17" s="31"/>
      <c r="H17" s="31"/>
      <c r="I17" s="31"/>
      <c r="J17" s="31">
        <v>5</v>
      </c>
      <c r="K17" s="31"/>
      <c r="L17" s="31"/>
      <c r="M17" s="31"/>
      <c r="N17" s="31">
        <v>5</v>
      </c>
      <c r="O17" s="31"/>
      <c r="P17" s="31"/>
    </row>
    <row r="18" spans="1:16" ht="21" customHeight="1">
      <c r="A18" s="31">
        <v>9</v>
      </c>
      <c r="B18" s="34" t="s">
        <v>155</v>
      </c>
      <c r="C18" s="31">
        <f t="shared" si="2"/>
        <v>1</v>
      </c>
      <c r="D18" s="31"/>
      <c r="E18" s="31"/>
      <c r="F18" s="31">
        <v>1</v>
      </c>
      <c r="G18" s="31"/>
      <c r="H18" s="31"/>
      <c r="I18" s="31"/>
      <c r="J18" s="31">
        <v>1</v>
      </c>
      <c r="K18" s="31"/>
      <c r="L18" s="31"/>
      <c r="M18" s="31"/>
      <c r="N18" s="31">
        <v>1</v>
      </c>
      <c r="O18" s="31"/>
      <c r="P18" s="31"/>
    </row>
    <row r="19" spans="1:16" ht="21" customHeight="1">
      <c r="A19" s="31">
        <v>10</v>
      </c>
      <c r="B19" s="34" t="s">
        <v>167</v>
      </c>
      <c r="C19" s="31">
        <f t="shared" si="2"/>
        <v>1</v>
      </c>
      <c r="D19" s="31"/>
      <c r="E19" s="31"/>
      <c r="F19" s="31">
        <v>1</v>
      </c>
      <c r="G19" s="31"/>
      <c r="H19" s="31"/>
      <c r="I19" s="31"/>
      <c r="J19" s="31">
        <v>1</v>
      </c>
      <c r="K19" s="31"/>
      <c r="L19" s="31"/>
      <c r="M19" s="31"/>
      <c r="N19" s="31">
        <v>1</v>
      </c>
      <c r="O19" s="31"/>
      <c r="P19" s="31"/>
    </row>
    <row r="20" spans="1:16" ht="21" customHeight="1">
      <c r="A20" s="31">
        <v>11</v>
      </c>
      <c r="B20" s="34" t="s">
        <v>156</v>
      </c>
      <c r="C20" s="31">
        <f t="shared" si="2"/>
        <v>2</v>
      </c>
      <c r="D20" s="31"/>
      <c r="E20" s="31"/>
      <c r="F20" s="31">
        <v>2</v>
      </c>
      <c r="G20" s="31"/>
      <c r="H20" s="31"/>
      <c r="I20" s="31"/>
      <c r="J20" s="31">
        <v>2</v>
      </c>
      <c r="K20" s="31"/>
      <c r="L20" s="31"/>
      <c r="M20" s="31"/>
      <c r="N20" s="31">
        <v>2</v>
      </c>
      <c r="O20" s="31"/>
      <c r="P20" s="31"/>
    </row>
    <row r="21" spans="1:16" ht="21" customHeight="1">
      <c r="A21" s="31">
        <v>12</v>
      </c>
      <c r="B21" s="34" t="s">
        <v>165</v>
      </c>
      <c r="C21" s="31">
        <f t="shared" si="2"/>
        <v>2</v>
      </c>
      <c r="D21" s="31"/>
      <c r="E21" s="31"/>
      <c r="F21" s="31">
        <v>2</v>
      </c>
      <c r="G21" s="31"/>
      <c r="H21" s="31"/>
      <c r="I21" s="31"/>
      <c r="J21" s="31">
        <v>2</v>
      </c>
      <c r="K21" s="31"/>
      <c r="L21" s="31"/>
      <c r="M21" s="31"/>
      <c r="N21" s="31">
        <v>1</v>
      </c>
      <c r="O21" s="31">
        <v>1</v>
      </c>
      <c r="P21" s="31"/>
    </row>
    <row r="22" spans="1:16" ht="21" customHeight="1">
      <c r="A22" s="31">
        <v>13</v>
      </c>
      <c r="B22" s="34" t="s">
        <v>166</v>
      </c>
      <c r="C22" s="31">
        <f t="shared" si="2"/>
        <v>3</v>
      </c>
      <c r="D22" s="31"/>
      <c r="E22" s="31"/>
      <c r="F22" s="31">
        <v>3</v>
      </c>
      <c r="G22" s="31"/>
      <c r="H22" s="31"/>
      <c r="I22" s="31"/>
      <c r="J22" s="31">
        <v>3</v>
      </c>
      <c r="K22" s="31"/>
      <c r="L22" s="31"/>
      <c r="M22" s="31"/>
      <c r="N22" s="31"/>
      <c r="O22" s="31">
        <v>3</v>
      </c>
      <c r="P22" s="31"/>
    </row>
    <row r="23" spans="1:16" ht="21" customHeight="1">
      <c r="A23" s="33" t="s">
        <v>6</v>
      </c>
      <c r="B23" s="32" t="s">
        <v>123</v>
      </c>
      <c r="C23" s="33">
        <f>SUM(C24:C27)</f>
        <v>3</v>
      </c>
      <c r="D23" s="33">
        <f aca="true" t="shared" si="3" ref="D23:P23">SUM(D24:D27)</f>
        <v>0</v>
      </c>
      <c r="E23" s="33">
        <f t="shared" si="3"/>
        <v>2</v>
      </c>
      <c r="F23" s="33">
        <f t="shared" si="3"/>
        <v>1</v>
      </c>
      <c r="G23" s="33">
        <f t="shared" si="3"/>
        <v>0</v>
      </c>
      <c r="H23" s="33">
        <f t="shared" si="3"/>
        <v>0</v>
      </c>
      <c r="I23" s="33">
        <f t="shared" si="3"/>
        <v>0</v>
      </c>
      <c r="J23" s="33">
        <f t="shared" si="3"/>
        <v>3</v>
      </c>
      <c r="K23" s="33">
        <f t="shared" si="3"/>
        <v>0</v>
      </c>
      <c r="L23" s="33">
        <f t="shared" si="3"/>
        <v>0</v>
      </c>
      <c r="M23" s="33">
        <f t="shared" si="3"/>
        <v>0</v>
      </c>
      <c r="N23" s="33">
        <f t="shared" si="3"/>
        <v>3</v>
      </c>
      <c r="O23" s="33">
        <f t="shared" si="3"/>
        <v>0</v>
      </c>
      <c r="P23" s="33">
        <f t="shared" si="3"/>
        <v>0</v>
      </c>
    </row>
    <row r="24" spans="1:16" ht="21" customHeight="1">
      <c r="A24" s="31">
        <v>1</v>
      </c>
      <c r="B24" s="34" t="s">
        <v>124</v>
      </c>
      <c r="C24" s="31">
        <f>SUM(D24:I24)</f>
        <v>1</v>
      </c>
      <c r="D24" s="31"/>
      <c r="E24" s="31">
        <v>1</v>
      </c>
      <c r="F24" s="31"/>
      <c r="G24" s="31"/>
      <c r="H24" s="31"/>
      <c r="I24" s="31"/>
      <c r="J24" s="31">
        <v>1</v>
      </c>
      <c r="K24" s="31"/>
      <c r="L24" s="31"/>
      <c r="M24" s="31"/>
      <c r="N24" s="31">
        <v>1</v>
      </c>
      <c r="O24" s="31"/>
      <c r="P24" s="31"/>
    </row>
    <row r="25" spans="1:16" ht="19.5" customHeight="1">
      <c r="A25" s="31"/>
      <c r="B25" s="149" t="s">
        <v>1</v>
      </c>
      <c r="C25" s="149" t="s">
        <v>16</v>
      </c>
      <c r="D25" s="149" t="s">
        <v>105</v>
      </c>
      <c r="E25" s="149"/>
      <c r="F25" s="149"/>
      <c r="G25" s="149"/>
      <c r="H25" s="149"/>
      <c r="I25" s="149"/>
      <c r="J25" s="149" t="s">
        <v>106</v>
      </c>
      <c r="K25" s="149"/>
      <c r="L25" s="149"/>
      <c r="M25" s="149" t="s">
        <v>336</v>
      </c>
      <c r="N25" s="149"/>
      <c r="O25" s="149"/>
      <c r="P25" s="149"/>
    </row>
    <row r="26" spans="1:16" ht="30.75" customHeight="1">
      <c r="A26" s="31"/>
      <c r="B26" s="149"/>
      <c r="C26" s="149"/>
      <c r="D26" s="31" t="s">
        <v>107</v>
      </c>
      <c r="E26" s="31" t="s">
        <v>108</v>
      </c>
      <c r="F26" s="31" t="s">
        <v>109</v>
      </c>
      <c r="G26" s="31" t="s">
        <v>110</v>
      </c>
      <c r="H26" s="31" t="s">
        <v>111</v>
      </c>
      <c r="I26" s="31" t="s">
        <v>112</v>
      </c>
      <c r="J26" s="31" t="s">
        <v>113</v>
      </c>
      <c r="K26" s="31" t="s">
        <v>114</v>
      </c>
      <c r="L26" s="31" t="s">
        <v>115</v>
      </c>
      <c r="M26" s="31" t="s">
        <v>116</v>
      </c>
      <c r="N26" s="31" t="s">
        <v>20</v>
      </c>
      <c r="O26" s="31" t="s">
        <v>21</v>
      </c>
      <c r="P26" s="31" t="s">
        <v>24</v>
      </c>
    </row>
    <row r="27" spans="1:16" ht="21" customHeight="1">
      <c r="A27" s="31">
        <v>2</v>
      </c>
      <c r="B27" s="34" t="s">
        <v>125</v>
      </c>
      <c r="C27" s="31">
        <f>SUM(D27:I27)</f>
        <v>2</v>
      </c>
      <c r="D27" s="31"/>
      <c r="E27" s="31">
        <v>1</v>
      </c>
      <c r="F27" s="31">
        <v>1</v>
      </c>
      <c r="G27" s="31"/>
      <c r="H27" s="31"/>
      <c r="I27" s="31"/>
      <c r="J27" s="31">
        <v>2</v>
      </c>
      <c r="K27" s="31"/>
      <c r="L27" s="31"/>
      <c r="M27" s="31"/>
      <c r="N27" s="31">
        <v>2</v>
      </c>
      <c r="O27" s="31"/>
      <c r="P27" s="31"/>
    </row>
    <row r="28" spans="1:16" ht="21" customHeight="1">
      <c r="A28" s="33" t="s">
        <v>8</v>
      </c>
      <c r="B28" s="32" t="s">
        <v>126</v>
      </c>
      <c r="C28" s="33">
        <f>SUM(C29:C37)</f>
        <v>8</v>
      </c>
      <c r="D28" s="33">
        <f aca="true" t="shared" si="4" ref="D28:O28">SUM(D29:D37)</f>
        <v>0</v>
      </c>
      <c r="E28" s="33">
        <f t="shared" si="4"/>
        <v>0</v>
      </c>
      <c r="F28" s="33">
        <f t="shared" si="4"/>
        <v>1</v>
      </c>
      <c r="G28" s="33">
        <f t="shared" si="4"/>
        <v>3</v>
      </c>
      <c r="H28" s="33">
        <f t="shared" si="4"/>
        <v>1</v>
      </c>
      <c r="I28" s="33">
        <f t="shared" si="4"/>
        <v>3</v>
      </c>
      <c r="J28" s="33">
        <f t="shared" si="4"/>
        <v>0</v>
      </c>
      <c r="K28" s="33">
        <f t="shared" si="4"/>
        <v>0</v>
      </c>
      <c r="L28" s="33">
        <f t="shared" si="4"/>
        <v>0</v>
      </c>
      <c r="M28" s="33">
        <f t="shared" si="4"/>
        <v>0</v>
      </c>
      <c r="N28" s="33">
        <f t="shared" si="4"/>
        <v>0</v>
      </c>
      <c r="O28" s="33">
        <f t="shared" si="4"/>
        <v>0</v>
      </c>
      <c r="P28" s="31"/>
    </row>
    <row r="29" spans="1:16" ht="21" customHeight="1">
      <c r="A29" s="31">
        <v>1</v>
      </c>
      <c r="B29" s="34" t="s">
        <v>127</v>
      </c>
      <c r="C29" s="31">
        <f>SUM(D29:I29)</f>
        <v>1</v>
      </c>
      <c r="D29" s="31"/>
      <c r="E29" s="31"/>
      <c r="F29" s="31"/>
      <c r="G29" s="31">
        <v>1</v>
      </c>
      <c r="H29" s="31"/>
      <c r="I29" s="31"/>
      <c r="J29" s="31"/>
      <c r="K29" s="31"/>
      <c r="L29" s="31"/>
      <c r="M29" s="31"/>
      <c r="N29" s="31"/>
      <c r="O29" s="31"/>
      <c r="P29" s="31"/>
    </row>
    <row r="30" spans="1:16" ht="21" customHeight="1">
      <c r="A30" s="31">
        <v>2</v>
      </c>
      <c r="B30" s="34" t="s">
        <v>128</v>
      </c>
      <c r="C30" s="31">
        <f aca="true" t="shared" si="5" ref="C30:C36">SUM(D30:I30)</f>
        <v>1</v>
      </c>
      <c r="D30" s="31"/>
      <c r="E30" s="31"/>
      <c r="F30" s="31">
        <v>1</v>
      </c>
      <c r="G30" s="31"/>
      <c r="H30" s="31"/>
      <c r="I30" s="31"/>
      <c r="J30" s="31"/>
      <c r="K30" s="31"/>
      <c r="L30" s="31"/>
      <c r="M30" s="31"/>
      <c r="N30" s="31"/>
      <c r="O30" s="31"/>
      <c r="P30" s="31"/>
    </row>
    <row r="31" spans="1:16" ht="21" customHeight="1">
      <c r="A31" s="31">
        <v>3</v>
      </c>
      <c r="B31" s="34" t="s">
        <v>129</v>
      </c>
      <c r="C31" s="31">
        <f t="shared" si="5"/>
        <v>0</v>
      </c>
      <c r="D31" s="31"/>
      <c r="E31" s="31"/>
      <c r="F31" s="31"/>
      <c r="G31" s="31"/>
      <c r="H31" s="31"/>
      <c r="I31" s="31"/>
      <c r="J31" s="31"/>
      <c r="K31" s="31"/>
      <c r="L31" s="31"/>
      <c r="M31" s="31"/>
      <c r="N31" s="31"/>
      <c r="O31" s="31"/>
      <c r="P31" s="31"/>
    </row>
    <row r="32" spans="1:16" ht="21" customHeight="1">
      <c r="A32" s="31">
        <v>4</v>
      </c>
      <c r="B32" s="34" t="s">
        <v>130</v>
      </c>
      <c r="C32" s="31">
        <f t="shared" si="5"/>
        <v>1</v>
      </c>
      <c r="D32" s="31"/>
      <c r="E32" s="31"/>
      <c r="F32" s="31"/>
      <c r="G32" s="31"/>
      <c r="H32" s="31">
        <v>1</v>
      </c>
      <c r="I32" s="31"/>
      <c r="J32" s="31"/>
      <c r="K32" s="31"/>
      <c r="L32" s="31"/>
      <c r="M32" s="31"/>
      <c r="N32" s="31"/>
      <c r="O32" s="31"/>
      <c r="P32" s="31"/>
    </row>
    <row r="33" spans="1:16" ht="21" customHeight="1">
      <c r="A33" s="31">
        <v>5</v>
      </c>
      <c r="B33" s="34" t="s">
        <v>131</v>
      </c>
      <c r="C33" s="31">
        <f t="shared" si="5"/>
        <v>1</v>
      </c>
      <c r="D33" s="31"/>
      <c r="E33" s="31"/>
      <c r="F33" s="31"/>
      <c r="G33" s="31">
        <v>1</v>
      </c>
      <c r="H33" s="31"/>
      <c r="I33" s="31"/>
      <c r="J33" s="31"/>
      <c r="K33" s="31"/>
      <c r="L33" s="31"/>
      <c r="M33" s="31"/>
      <c r="N33" s="31"/>
      <c r="O33" s="31"/>
      <c r="P33" s="31"/>
    </row>
    <row r="34" spans="1:16" ht="21" customHeight="1">
      <c r="A34" s="31">
        <v>6</v>
      </c>
      <c r="B34" s="34" t="s">
        <v>132</v>
      </c>
      <c r="C34" s="31">
        <f t="shared" si="5"/>
        <v>1</v>
      </c>
      <c r="D34" s="31"/>
      <c r="E34" s="31"/>
      <c r="F34" s="31"/>
      <c r="G34" s="31">
        <v>1</v>
      </c>
      <c r="H34" s="31"/>
      <c r="I34" s="31"/>
      <c r="J34" s="31"/>
      <c r="K34" s="31"/>
      <c r="L34" s="31"/>
      <c r="M34" s="31"/>
      <c r="N34" s="31"/>
      <c r="O34" s="31"/>
      <c r="P34" s="31"/>
    </row>
    <row r="35" spans="1:16" ht="24" customHeight="1">
      <c r="A35" s="31">
        <v>7</v>
      </c>
      <c r="B35" s="34" t="s">
        <v>133</v>
      </c>
      <c r="C35" s="31">
        <f t="shared" si="5"/>
        <v>0</v>
      </c>
      <c r="D35" s="31"/>
      <c r="E35" s="31"/>
      <c r="F35" s="31"/>
      <c r="G35" s="31"/>
      <c r="H35" s="31"/>
      <c r="I35" s="31"/>
      <c r="J35" s="31"/>
      <c r="K35" s="31"/>
      <c r="L35" s="31"/>
      <c r="M35" s="31"/>
      <c r="N35" s="31"/>
      <c r="O35" s="31"/>
      <c r="P35" s="31"/>
    </row>
    <row r="36" spans="1:16" ht="18" customHeight="1">
      <c r="A36" s="31">
        <v>8</v>
      </c>
      <c r="B36" s="34" t="s">
        <v>169</v>
      </c>
      <c r="C36" s="31">
        <f t="shared" si="5"/>
        <v>3</v>
      </c>
      <c r="D36" s="31"/>
      <c r="E36" s="31"/>
      <c r="F36" s="31"/>
      <c r="G36" s="31"/>
      <c r="H36" s="31"/>
      <c r="I36" s="31">
        <v>3</v>
      </c>
      <c r="J36" s="31"/>
      <c r="K36" s="31"/>
      <c r="L36" s="31"/>
      <c r="M36" s="31"/>
      <c r="N36" s="31"/>
      <c r="O36" s="31"/>
      <c r="P36" s="31"/>
    </row>
    <row r="37" spans="1:16" ht="12.75">
      <c r="A37" s="31">
        <v>9</v>
      </c>
      <c r="B37" s="34" t="s">
        <v>168</v>
      </c>
      <c r="C37" s="31"/>
      <c r="D37" s="31"/>
      <c r="E37" s="31"/>
      <c r="F37" s="31"/>
      <c r="G37" s="31"/>
      <c r="H37" s="31"/>
      <c r="I37" s="31"/>
      <c r="J37" s="31"/>
      <c r="K37" s="31"/>
      <c r="L37" s="31"/>
      <c r="M37" s="31"/>
      <c r="N37" s="31"/>
      <c r="O37" s="31"/>
      <c r="P37" s="31"/>
    </row>
    <row r="38" ht="12.75">
      <c r="A38" s="2"/>
    </row>
    <row r="39" spans="2:15" ht="18.75">
      <c r="B39" s="35" t="s">
        <v>182</v>
      </c>
      <c r="I39" s="136" t="s">
        <v>331</v>
      </c>
      <c r="J39" s="136"/>
      <c r="K39" s="136"/>
      <c r="L39" s="136"/>
      <c r="M39" s="136"/>
      <c r="N39" s="136"/>
      <c r="O39" s="136"/>
    </row>
    <row r="40" spans="10:14" ht="15.75">
      <c r="J40" s="137" t="s">
        <v>139</v>
      </c>
      <c r="K40" s="137"/>
      <c r="L40" s="137"/>
      <c r="M40" s="137"/>
      <c r="N40" s="137"/>
    </row>
    <row r="41" spans="10:14" ht="18.75">
      <c r="J41" s="3"/>
      <c r="K41" s="5"/>
      <c r="L41" s="5"/>
      <c r="M41" s="5"/>
      <c r="N41" s="5"/>
    </row>
    <row r="42" spans="10:14" ht="18.75">
      <c r="J42" s="3"/>
      <c r="K42" s="5"/>
      <c r="L42" s="5"/>
      <c r="M42" s="5"/>
      <c r="N42" s="5"/>
    </row>
    <row r="43" spans="10:14" ht="18.75">
      <c r="J43" s="3"/>
      <c r="K43" s="5"/>
      <c r="L43" s="5"/>
      <c r="M43" s="5"/>
      <c r="N43" s="5"/>
    </row>
    <row r="44" spans="10:14" ht="18.75">
      <c r="J44" s="3"/>
      <c r="K44" s="5"/>
      <c r="L44" s="5"/>
      <c r="M44" s="5"/>
      <c r="N44" s="5"/>
    </row>
    <row r="45" spans="10:14" ht="18.75">
      <c r="J45" s="138" t="s">
        <v>164</v>
      </c>
      <c r="K45" s="138"/>
      <c r="L45" s="138"/>
      <c r="M45" s="138"/>
      <c r="N45" s="138"/>
    </row>
  </sheetData>
  <sheetProtection/>
  <mergeCells count="33">
    <mergeCell ref="J45:N45"/>
    <mergeCell ref="A2:D2"/>
    <mergeCell ref="A4:P4"/>
    <mergeCell ref="M8:M9"/>
    <mergeCell ref="A8:A9"/>
    <mergeCell ref="C8:C9"/>
    <mergeCell ref="D8:D9"/>
    <mergeCell ref="A3:F3"/>
    <mergeCell ref="A1:P1"/>
    <mergeCell ref="J40:N40"/>
    <mergeCell ref="H8:H9"/>
    <mergeCell ref="I8:I9"/>
    <mergeCell ref="N8:N9"/>
    <mergeCell ref="O8:O9"/>
    <mergeCell ref="P8:P9"/>
    <mergeCell ref="D25:I25"/>
    <mergeCell ref="J25:L25"/>
    <mergeCell ref="A5:A7"/>
    <mergeCell ref="B5:B6"/>
    <mergeCell ref="C5:C6"/>
    <mergeCell ref="D5:I5"/>
    <mergeCell ref="E8:E9"/>
    <mergeCell ref="F8:F9"/>
    <mergeCell ref="I39:O39"/>
    <mergeCell ref="J5:L5"/>
    <mergeCell ref="M5:P5"/>
    <mergeCell ref="G8:G9"/>
    <mergeCell ref="B25:B26"/>
    <mergeCell ref="C25:C26"/>
    <mergeCell ref="J8:J9"/>
    <mergeCell ref="K8:K9"/>
    <mergeCell ref="L8:L9"/>
    <mergeCell ref="M25:P25"/>
  </mergeCells>
  <printOptions/>
  <pageMargins left="0.42" right="0.24" top="0.44" bottom="0.28" header="0.29" footer="0.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76"/>
  <sheetViews>
    <sheetView zoomScalePageLayoutView="0" workbookViewId="0" topLeftCell="A35">
      <selection activeCell="C48" sqref="C48"/>
    </sheetView>
  </sheetViews>
  <sheetFormatPr defaultColWidth="9.00390625" defaultRowHeight="12.75"/>
  <cols>
    <col min="1" max="1" width="4.421875" style="61" customWidth="1"/>
    <col min="2" max="2" width="63.7109375" style="36" customWidth="1"/>
    <col min="3" max="3" width="21.00390625" style="90" customWidth="1"/>
    <col min="4" max="16384" width="9.00390625" style="36" customWidth="1"/>
  </cols>
  <sheetData>
    <row r="1" spans="1:3" ht="29.25" customHeight="1">
      <c r="A1" s="153" t="s">
        <v>183</v>
      </c>
      <c r="B1" s="154"/>
      <c r="C1" s="154"/>
    </row>
    <row r="2" spans="1:3" ht="15.75">
      <c r="A2" s="155" t="s">
        <v>274</v>
      </c>
      <c r="B2" s="155"/>
      <c r="C2" s="80"/>
    </row>
    <row r="3" spans="1:3" ht="15.75">
      <c r="A3" s="155" t="s">
        <v>273</v>
      </c>
      <c r="B3" s="155"/>
      <c r="C3" s="80"/>
    </row>
    <row r="4" spans="1:3" ht="15.75">
      <c r="A4" s="156" t="s">
        <v>276</v>
      </c>
      <c r="B4" s="156"/>
      <c r="C4" s="156"/>
    </row>
    <row r="5" spans="1:5" s="40" customFormat="1" ht="18">
      <c r="A5" s="157" t="s">
        <v>184</v>
      </c>
      <c r="B5" s="157"/>
      <c r="C5" s="157"/>
      <c r="D5" s="38"/>
      <c r="E5" s="39"/>
    </row>
    <row r="6" spans="1:5" s="40" customFormat="1" ht="18">
      <c r="A6" s="158" t="s">
        <v>185</v>
      </c>
      <c r="B6" s="158"/>
      <c r="C6" s="158"/>
      <c r="D6" s="38"/>
      <c r="E6" s="39"/>
    </row>
    <row r="7" spans="1:3" ht="15.75">
      <c r="A7" s="41"/>
      <c r="B7" s="37"/>
      <c r="C7" s="81" t="s">
        <v>277</v>
      </c>
    </row>
    <row r="8" spans="1:3" s="44" customFormat="1" ht="31.5">
      <c r="A8" s="42" t="s">
        <v>186</v>
      </c>
      <c r="B8" s="43" t="s">
        <v>1</v>
      </c>
      <c r="C8" s="82" t="s">
        <v>187</v>
      </c>
    </row>
    <row r="9" spans="1:3" s="47" customFormat="1" ht="15.75">
      <c r="A9" s="45" t="s">
        <v>4</v>
      </c>
      <c r="B9" s="46" t="s">
        <v>188</v>
      </c>
      <c r="C9" s="83"/>
    </row>
    <row r="10" spans="1:3" ht="15.75">
      <c r="A10" s="45">
        <v>1</v>
      </c>
      <c r="B10" s="46" t="s">
        <v>189</v>
      </c>
      <c r="C10" s="83">
        <f>C15</f>
        <v>406000000</v>
      </c>
    </row>
    <row r="11" spans="1:3" ht="15.75">
      <c r="A11" s="45" t="s">
        <v>190</v>
      </c>
      <c r="B11" s="46" t="s">
        <v>191</v>
      </c>
      <c r="C11" s="83"/>
    </row>
    <row r="12" spans="1:3" ht="15.75">
      <c r="A12" s="45"/>
      <c r="B12" s="46" t="s">
        <v>192</v>
      </c>
      <c r="C12" s="83"/>
    </row>
    <row r="13" spans="1:3" s="47" customFormat="1" ht="15.75">
      <c r="A13" s="45"/>
      <c r="B13" s="46" t="s">
        <v>193</v>
      </c>
      <c r="C13" s="83"/>
    </row>
    <row r="14" spans="1:3" ht="15.75">
      <c r="A14" s="45"/>
      <c r="B14" s="46" t="s">
        <v>194</v>
      </c>
      <c r="C14" s="83"/>
    </row>
    <row r="15" spans="1:3" ht="15.75">
      <c r="A15" s="45" t="s">
        <v>195</v>
      </c>
      <c r="B15" s="46" t="s">
        <v>196</v>
      </c>
      <c r="C15" s="83">
        <f>C16</f>
        <v>406000000</v>
      </c>
    </row>
    <row r="16" spans="1:3" s="47" customFormat="1" ht="15.75">
      <c r="A16" s="45"/>
      <c r="B16" s="46" t="s">
        <v>280</v>
      </c>
      <c r="C16" s="83">
        <v>406000000</v>
      </c>
    </row>
    <row r="17" spans="1:3" ht="15.75">
      <c r="A17" s="45"/>
      <c r="B17" s="46" t="s">
        <v>198</v>
      </c>
      <c r="C17" s="83"/>
    </row>
    <row r="18" spans="1:3" ht="15.75">
      <c r="A18" s="45"/>
      <c r="B18" s="46" t="s">
        <v>194</v>
      </c>
      <c r="C18" s="83"/>
    </row>
    <row r="19" spans="1:3" ht="15.75">
      <c r="A19" s="45">
        <v>2</v>
      </c>
      <c r="B19" s="46" t="s">
        <v>199</v>
      </c>
      <c r="C19" s="83"/>
    </row>
    <row r="20" spans="1:3" ht="15.75">
      <c r="A20" s="45" t="s">
        <v>200</v>
      </c>
      <c r="B20" s="46" t="s">
        <v>220</v>
      </c>
      <c r="C20" s="83">
        <f>C21</f>
        <v>406000000</v>
      </c>
    </row>
    <row r="21" spans="1:3" ht="15.75">
      <c r="A21" s="45" t="s">
        <v>26</v>
      </c>
      <c r="B21" s="46" t="s">
        <v>202</v>
      </c>
      <c r="C21" s="83">
        <v>406000000</v>
      </c>
    </row>
    <row r="22" spans="1:3" ht="15.75">
      <c r="A22" s="45" t="s">
        <v>28</v>
      </c>
      <c r="B22" s="46" t="s">
        <v>203</v>
      </c>
      <c r="C22" s="83"/>
    </row>
    <row r="23" spans="1:3" ht="15.75">
      <c r="A23" s="45" t="s">
        <v>204</v>
      </c>
      <c r="B23" s="46" t="s">
        <v>205</v>
      </c>
      <c r="C23" s="83"/>
    </row>
    <row r="24" spans="1:3" ht="15.75">
      <c r="A24" s="45" t="s">
        <v>26</v>
      </c>
      <c r="B24" s="46" t="s">
        <v>206</v>
      </c>
      <c r="C24" s="83"/>
    </row>
    <row r="25" spans="1:3" ht="15.75">
      <c r="A25" s="45" t="s">
        <v>28</v>
      </c>
      <c r="B25" s="46" t="s">
        <v>207</v>
      </c>
      <c r="C25" s="83"/>
    </row>
    <row r="26" spans="1:3" ht="15.75">
      <c r="A26" s="45">
        <v>3</v>
      </c>
      <c r="B26" s="46" t="s">
        <v>208</v>
      </c>
      <c r="C26" s="83"/>
    </row>
    <row r="27" spans="1:3" ht="15.75">
      <c r="A27" s="45" t="s">
        <v>209</v>
      </c>
      <c r="B27" s="46" t="s">
        <v>191</v>
      </c>
      <c r="C27" s="83"/>
    </row>
    <row r="28" spans="1:3" ht="15.75">
      <c r="A28" s="45"/>
      <c r="B28" s="46" t="s">
        <v>192</v>
      </c>
      <c r="C28" s="83"/>
    </row>
    <row r="29" spans="1:3" ht="15.75">
      <c r="A29" s="45"/>
      <c r="B29" s="46" t="s">
        <v>193</v>
      </c>
      <c r="C29" s="83"/>
    </row>
    <row r="30" spans="1:3" ht="15.75">
      <c r="A30" s="45"/>
      <c r="B30" s="46" t="s">
        <v>194</v>
      </c>
      <c r="C30" s="83"/>
    </row>
    <row r="31" spans="1:3" ht="15.75">
      <c r="A31" s="45" t="s">
        <v>210</v>
      </c>
      <c r="B31" s="46" t="s">
        <v>196</v>
      </c>
      <c r="C31" s="83"/>
    </row>
    <row r="32" spans="1:3" ht="15.75">
      <c r="A32" s="45"/>
      <c r="B32" s="46" t="s">
        <v>197</v>
      </c>
      <c r="C32" s="84"/>
    </row>
    <row r="33" spans="1:3" ht="15.75">
      <c r="A33" s="45"/>
      <c r="B33" s="46" t="s">
        <v>198</v>
      </c>
      <c r="C33" s="83"/>
    </row>
    <row r="34" spans="1:3" ht="15.75">
      <c r="A34" s="45"/>
      <c r="B34" s="46" t="s">
        <v>194</v>
      </c>
      <c r="C34" s="83"/>
    </row>
    <row r="35" spans="1:3" ht="15.75">
      <c r="A35" s="45" t="s">
        <v>6</v>
      </c>
      <c r="B35" s="46" t="s">
        <v>211</v>
      </c>
      <c r="C35" s="85">
        <f>C46</f>
        <v>7202225000</v>
      </c>
    </row>
    <row r="36" spans="1:3" ht="15.75">
      <c r="A36" s="45">
        <v>1</v>
      </c>
      <c r="B36" s="46" t="s">
        <v>205</v>
      </c>
      <c r="C36" s="85"/>
    </row>
    <row r="37" spans="1:3" ht="15.75">
      <c r="A37" s="45" t="s">
        <v>190</v>
      </c>
      <c r="B37" s="46" t="s">
        <v>206</v>
      </c>
      <c r="C37" s="85"/>
    </row>
    <row r="38" spans="1:3" ht="15.75">
      <c r="A38" s="45" t="s">
        <v>195</v>
      </c>
      <c r="B38" s="46" t="s">
        <v>207</v>
      </c>
      <c r="C38" s="85"/>
    </row>
    <row r="39" spans="1:3" ht="15.75">
      <c r="A39" s="48">
        <v>2</v>
      </c>
      <c r="B39" s="46" t="s">
        <v>212</v>
      </c>
      <c r="C39" s="85"/>
    </row>
    <row r="40" spans="1:3" ht="15.75">
      <c r="A40" s="48" t="s">
        <v>200</v>
      </c>
      <c r="B40" s="46" t="s">
        <v>213</v>
      </c>
      <c r="C40" s="85"/>
    </row>
    <row r="41" spans="1:3" ht="15.75">
      <c r="A41" s="49"/>
      <c r="B41" s="50" t="s">
        <v>214</v>
      </c>
      <c r="C41" s="85"/>
    </row>
    <row r="42" spans="1:3" ht="15.75">
      <c r="A42" s="49"/>
      <c r="B42" s="50" t="s">
        <v>215</v>
      </c>
      <c r="C42" s="85"/>
    </row>
    <row r="43" spans="1:3" ht="15.75">
      <c r="A43" s="49"/>
      <c r="B43" s="50" t="s">
        <v>216</v>
      </c>
      <c r="C43" s="85"/>
    </row>
    <row r="44" spans="1:3" ht="15.75">
      <c r="A44" s="48" t="s">
        <v>204</v>
      </c>
      <c r="B44" s="46" t="s">
        <v>217</v>
      </c>
      <c r="C44" s="85"/>
    </row>
    <row r="45" spans="1:3" ht="15.75">
      <c r="A45" s="48" t="s">
        <v>218</v>
      </c>
      <c r="B45" s="46" t="s">
        <v>219</v>
      </c>
      <c r="C45" s="85"/>
    </row>
    <row r="46" spans="1:3" ht="15.75">
      <c r="A46" s="45">
        <v>3</v>
      </c>
      <c r="B46" s="46" t="s">
        <v>220</v>
      </c>
      <c r="C46" s="85">
        <f>C47+C48</f>
        <v>7202225000</v>
      </c>
    </row>
    <row r="47" spans="1:3" ht="15.75">
      <c r="A47" s="45" t="s">
        <v>209</v>
      </c>
      <c r="B47" s="46" t="s">
        <v>202</v>
      </c>
      <c r="C47" s="85">
        <f>5621000000+18725000</f>
        <v>5639725000</v>
      </c>
    </row>
    <row r="48" spans="1:3" ht="15.75">
      <c r="A48" s="45" t="s">
        <v>210</v>
      </c>
      <c r="B48" s="46" t="s">
        <v>219</v>
      </c>
      <c r="C48" s="85">
        <f>1350000000+212500000</f>
        <v>1562500000</v>
      </c>
    </row>
    <row r="49" spans="1:3" ht="15.75">
      <c r="A49" s="45">
        <v>4</v>
      </c>
      <c r="B49" s="46" t="s">
        <v>221</v>
      </c>
      <c r="C49" s="85"/>
    </row>
    <row r="50" spans="1:3" ht="15.75">
      <c r="A50" s="45" t="s">
        <v>222</v>
      </c>
      <c r="B50" s="46" t="s">
        <v>202</v>
      </c>
      <c r="C50" s="85"/>
    </row>
    <row r="51" spans="1:3" ht="15.75">
      <c r="A51" s="45" t="s">
        <v>223</v>
      </c>
      <c r="B51" s="46" t="s">
        <v>219</v>
      </c>
      <c r="C51" s="85"/>
    </row>
    <row r="52" spans="1:3" ht="15.75">
      <c r="A52" s="45">
        <v>5</v>
      </c>
      <c r="B52" s="46" t="s">
        <v>224</v>
      </c>
      <c r="C52" s="85"/>
    </row>
    <row r="53" spans="1:3" ht="15.75">
      <c r="A53" s="45" t="s">
        <v>225</v>
      </c>
      <c r="B53" s="46" t="s">
        <v>202</v>
      </c>
      <c r="C53" s="85"/>
    </row>
    <row r="54" spans="1:3" ht="15.75">
      <c r="A54" s="45" t="s">
        <v>226</v>
      </c>
      <c r="B54" s="46" t="s">
        <v>219</v>
      </c>
      <c r="C54" s="85"/>
    </row>
    <row r="55" spans="1:3" ht="15.75" hidden="1">
      <c r="A55" s="45">
        <v>6</v>
      </c>
      <c r="B55" s="46" t="s">
        <v>227</v>
      </c>
      <c r="C55" s="85"/>
    </row>
    <row r="56" spans="1:3" ht="15.75" hidden="1">
      <c r="A56" s="45" t="s">
        <v>228</v>
      </c>
      <c r="B56" s="46" t="s">
        <v>202</v>
      </c>
      <c r="C56" s="85"/>
    </row>
    <row r="57" spans="1:3" ht="15.75" hidden="1">
      <c r="A57" s="45" t="s">
        <v>229</v>
      </c>
      <c r="B57" s="46" t="s">
        <v>219</v>
      </c>
      <c r="C57" s="85"/>
    </row>
    <row r="58" spans="1:3" ht="15.75" hidden="1">
      <c r="A58" s="45">
        <v>7</v>
      </c>
      <c r="B58" s="46" t="s">
        <v>230</v>
      </c>
      <c r="C58" s="85"/>
    </row>
    <row r="59" spans="1:3" ht="15.75" hidden="1">
      <c r="A59" s="45" t="s">
        <v>231</v>
      </c>
      <c r="B59" s="46" t="s">
        <v>202</v>
      </c>
      <c r="C59" s="85"/>
    </row>
    <row r="60" spans="1:3" ht="15.75" hidden="1">
      <c r="A60" s="45" t="s">
        <v>232</v>
      </c>
      <c r="B60" s="46" t="s">
        <v>219</v>
      </c>
      <c r="C60" s="85"/>
    </row>
    <row r="61" spans="1:3" ht="15.75" hidden="1">
      <c r="A61" s="45">
        <v>8</v>
      </c>
      <c r="B61" s="46" t="s">
        <v>233</v>
      </c>
      <c r="C61" s="85"/>
    </row>
    <row r="62" spans="1:3" ht="15.75" hidden="1">
      <c r="A62" s="45" t="s">
        <v>234</v>
      </c>
      <c r="B62" s="46" t="s">
        <v>202</v>
      </c>
      <c r="C62" s="85"/>
    </row>
    <row r="63" spans="1:3" ht="15.75" hidden="1">
      <c r="A63" s="45" t="s">
        <v>235</v>
      </c>
      <c r="B63" s="46" t="s">
        <v>219</v>
      </c>
      <c r="C63" s="85"/>
    </row>
    <row r="64" spans="1:3" ht="15.75" hidden="1">
      <c r="A64" s="45">
        <v>9</v>
      </c>
      <c r="B64" s="46" t="s">
        <v>236</v>
      </c>
      <c r="C64" s="85"/>
    </row>
    <row r="65" spans="1:3" ht="15.75" hidden="1">
      <c r="A65" s="45" t="s">
        <v>237</v>
      </c>
      <c r="B65" s="46" t="s">
        <v>202</v>
      </c>
      <c r="C65" s="85"/>
    </row>
    <row r="66" spans="1:3" ht="15.75" hidden="1">
      <c r="A66" s="45" t="s">
        <v>238</v>
      </c>
      <c r="B66" s="46" t="s">
        <v>219</v>
      </c>
      <c r="C66" s="85"/>
    </row>
    <row r="67" spans="1:3" ht="15.75" hidden="1">
      <c r="A67" s="45">
        <v>10</v>
      </c>
      <c r="B67" s="46" t="s">
        <v>239</v>
      </c>
      <c r="C67" s="85"/>
    </row>
    <row r="68" spans="1:3" ht="15.75" customHeight="1" hidden="1">
      <c r="A68" s="45" t="s">
        <v>240</v>
      </c>
      <c r="B68" s="46" t="s">
        <v>202</v>
      </c>
      <c r="C68" s="85"/>
    </row>
    <row r="69" spans="1:3" ht="15.75" customHeight="1" hidden="1">
      <c r="A69" s="45" t="s">
        <v>241</v>
      </c>
      <c r="B69" s="46" t="s">
        <v>219</v>
      </c>
      <c r="C69" s="85"/>
    </row>
    <row r="70" spans="1:5" s="40" customFormat="1" ht="15.75" customHeight="1" hidden="1">
      <c r="A70" s="45">
        <v>11</v>
      </c>
      <c r="B70" s="51" t="s">
        <v>242</v>
      </c>
      <c r="C70" s="86"/>
      <c r="D70" s="53"/>
      <c r="E70" s="54"/>
    </row>
    <row r="71" spans="1:5" s="40" customFormat="1" ht="15.75" customHeight="1" hidden="1">
      <c r="A71" s="45">
        <v>1</v>
      </c>
      <c r="B71" s="55" t="s">
        <v>243</v>
      </c>
      <c r="C71" s="87"/>
      <c r="D71" s="57"/>
      <c r="E71" s="39"/>
    </row>
    <row r="72" spans="1:5" s="40" customFormat="1" ht="15.75" customHeight="1" hidden="1">
      <c r="A72" s="45"/>
      <c r="B72" s="58" t="s">
        <v>244</v>
      </c>
      <c r="C72" s="88"/>
      <c r="D72" s="39"/>
      <c r="E72" s="39"/>
    </row>
    <row r="73" spans="1:5" s="40" customFormat="1" ht="15.75" customHeight="1" hidden="1">
      <c r="A73" s="45">
        <v>2</v>
      </c>
      <c r="B73" s="51" t="s">
        <v>242</v>
      </c>
      <c r="C73" s="88"/>
      <c r="D73" s="39"/>
      <c r="E73" s="39"/>
    </row>
    <row r="74" spans="1:3" s="40" customFormat="1" ht="15.75" customHeight="1" hidden="1">
      <c r="A74" s="45"/>
      <c r="B74" s="58" t="s">
        <v>245</v>
      </c>
      <c r="C74" s="89"/>
    </row>
    <row r="75" spans="2:15" ht="18.75">
      <c r="B75" s="151" t="s">
        <v>331</v>
      </c>
      <c r="C75" s="151"/>
      <c r="D75" s="122"/>
      <c r="E75" s="122"/>
      <c r="F75" s="122"/>
      <c r="G75" s="122"/>
      <c r="H75" s="122"/>
      <c r="I75" s="136"/>
      <c r="J75" s="136"/>
      <c r="K75" s="136"/>
      <c r="L75" s="136"/>
      <c r="M75" s="136"/>
      <c r="N75" s="136"/>
      <c r="O75" s="136"/>
    </row>
    <row r="76" spans="2:14" ht="15.75">
      <c r="B76" s="35" t="s">
        <v>182</v>
      </c>
      <c r="C76" s="152" t="s">
        <v>139</v>
      </c>
      <c r="D76" s="152"/>
      <c r="E76" s="152"/>
      <c r="F76" s="152"/>
      <c r="G76" s="152"/>
      <c r="J76" s="137"/>
      <c r="K76" s="137"/>
      <c r="L76" s="137"/>
      <c r="M76" s="137"/>
      <c r="N76" s="137"/>
    </row>
  </sheetData>
  <sheetProtection/>
  <mergeCells count="10">
    <mergeCell ref="I75:O75"/>
    <mergeCell ref="J76:N76"/>
    <mergeCell ref="B75:C75"/>
    <mergeCell ref="C76:G76"/>
    <mergeCell ref="A1:C1"/>
    <mergeCell ref="A2:B2"/>
    <mergeCell ref="A3:B3"/>
    <mergeCell ref="A4:C4"/>
    <mergeCell ref="A5:C5"/>
    <mergeCell ref="A6:C6"/>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O88"/>
  <sheetViews>
    <sheetView zoomScalePageLayoutView="0" workbookViewId="0" topLeftCell="A6">
      <pane xSplit="2" ySplit="6" topLeftCell="C30" activePane="bottomRight" state="frozen"/>
      <selection pane="topLeft" activeCell="A6" sqref="A6"/>
      <selection pane="topRight" activeCell="C6" sqref="C6"/>
      <selection pane="bottomLeft" activeCell="A12" sqref="A12"/>
      <selection pane="bottomRight" activeCell="I31" sqref="I31"/>
    </sheetView>
  </sheetViews>
  <sheetFormatPr defaultColWidth="9.140625" defaultRowHeight="12.75"/>
  <cols>
    <col min="1" max="1" width="3.421875" style="0" customWidth="1"/>
    <col min="2" max="2" width="44.140625" style="0" customWidth="1"/>
    <col min="3" max="4" width="17.00390625" style="91" customWidth="1"/>
    <col min="5" max="5" width="16.00390625" style="91" customWidth="1"/>
    <col min="6" max="6" width="16.8515625" style="91" customWidth="1"/>
    <col min="7" max="7" width="14.57421875" style="91" customWidth="1"/>
  </cols>
  <sheetData>
    <row r="1" spans="1:7" ht="36" customHeight="1">
      <c r="A1" s="153" t="s">
        <v>255</v>
      </c>
      <c r="B1" s="153"/>
      <c r="C1" s="153"/>
      <c r="D1" s="153"/>
      <c r="E1" s="153"/>
      <c r="F1" s="153"/>
      <c r="G1" s="153"/>
    </row>
    <row r="2" spans="1:7" ht="15">
      <c r="A2" s="159" t="s">
        <v>274</v>
      </c>
      <c r="B2" s="159"/>
      <c r="C2" s="92"/>
      <c r="D2" s="93"/>
      <c r="E2" s="94"/>
      <c r="F2" s="94"/>
      <c r="G2" s="95"/>
    </row>
    <row r="3" spans="1:7" ht="15">
      <c r="A3" s="159" t="s">
        <v>273</v>
      </c>
      <c r="B3" s="159"/>
      <c r="C3" s="92"/>
      <c r="D3" s="93"/>
      <c r="E3" s="94"/>
      <c r="F3" s="94"/>
      <c r="G3" s="95"/>
    </row>
    <row r="4" spans="1:7" ht="14.25">
      <c r="A4" s="160" t="s">
        <v>332</v>
      </c>
      <c r="B4" s="160"/>
      <c r="C4" s="160"/>
      <c r="D4" s="160"/>
      <c r="E4" s="160"/>
      <c r="F4" s="160"/>
      <c r="G4" s="160"/>
    </row>
    <row r="5" spans="1:8" s="40" customFormat="1" ht="18">
      <c r="A5" s="161" t="s">
        <v>184</v>
      </c>
      <c r="B5" s="161"/>
      <c r="C5" s="161"/>
      <c r="D5" s="161"/>
      <c r="E5" s="161"/>
      <c r="F5" s="161"/>
      <c r="G5" s="161"/>
      <c r="H5" s="39"/>
    </row>
    <row r="6" spans="1:7" ht="15">
      <c r="A6" s="162" t="s">
        <v>247</v>
      </c>
      <c r="B6" s="162"/>
      <c r="C6" s="162"/>
      <c r="D6" s="162"/>
      <c r="E6" s="162"/>
      <c r="F6" s="162"/>
      <c r="G6" s="162"/>
    </row>
    <row r="7" spans="1:7" ht="15">
      <c r="A7" s="162" t="s">
        <v>248</v>
      </c>
      <c r="B7" s="162"/>
      <c r="C7" s="162"/>
      <c r="D7" s="162"/>
      <c r="E7" s="162"/>
      <c r="F7" s="162"/>
      <c r="G7" s="162"/>
    </row>
    <row r="8" spans="1:8" ht="15.75">
      <c r="A8" s="96"/>
      <c r="B8" s="96"/>
      <c r="C8" s="166" t="s">
        <v>279</v>
      </c>
      <c r="D8" s="166"/>
      <c r="E8" s="166"/>
      <c r="F8" s="166"/>
      <c r="G8" s="166"/>
      <c r="H8" s="77"/>
    </row>
    <row r="9" spans="1:8" s="79" customFormat="1" ht="15.75">
      <c r="A9" s="167" t="s">
        <v>256</v>
      </c>
      <c r="B9" s="169" t="s">
        <v>1</v>
      </c>
      <c r="C9" s="163" t="s">
        <v>257</v>
      </c>
      <c r="D9" s="163" t="s">
        <v>258</v>
      </c>
      <c r="E9" s="165" t="s">
        <v>259</v>
      </c>
      <c r="F9" s="165"/>
      <c r="G9" s="165"/>
      <c r="H9" s="78"/>
    </row>
    <row r="10" spans="1:7" s="79" customFormat="1" ht="69" customHeight="1">
      <c r="A10" s="168"/>
      <c r="B10" s="168"/>
      <c r="C10" s="164"/>
      <c r="D10" s="164"/>
      <c r="E10" s="97" t="s">
        <v>260</v>
      </c>
      <c r="F10" s="97" t="s">
        <v>261</v>
      </c>
      <c r="G10" s="97" t="s">
        <v>262</v>
      </c>
    </row>
    <row r="11" spans="1:8" s="40" customFormat="1" ht="18">
      <c r="A11" s="98" t="s">
        <v>4</v>
      </c>
      <c r="B11" s="99" t="s">
        <v>263</v>
      </c>
      <c r="C11" s="100"/>
      <c r="D11" s="100"/>
      <c r="E11" s="100"/>
      <c r="F11" s="100"/>
      <c r="G11" s="101"/>
      <c r="H11" s="39"/>
    </row>
    <row r="12" spans="1:8" s="40" customFormat="1" ht="18">
      <c r="A12" s="98" t="s">
        <v>264</v>
      </c>
      <c r="B12" s="99" t="s">
        <v>265</v>
      </c>
      <c r="C12" s="100">
        <f>C18+C22+C23</f>
        <v>799656000</v>
      </c>
      <c r="D12" s="100"/>
      <c r="E12" s="100"/>
      <c r="F12" s="100"/>
      <c r="G12" s="101"/>
      <c r="H12" s="39"/>
    </row>
    <row r="13" spans="1:8" s="40" customFormat="1" ht="18">
      <c r="A13" s="98">
        <v>1</v>
      </c>
      <c r="B13" s="99" t="s">
        <v>189</v>
      </c>
      <c r="C13" s="102"/>
      <c r="D13" s="101"/>
      <c r="E13" s="101"/>
      <c r="F13" s="101"/>
      <c r="G13" s="101"/>
      <c r="H13" s="39"/>
    </row>
    <row r="14" spans="1:8" s="40" customFormat="1" ht="18">
      <c r="A14" s="98" t="s">
        <v>190</v>
      </c>
      <c r="B14" s="99" t="s">
        <v>191</v>
      </c>
      <c r="C14" s="103"/>
      <c r="D14" s="101"/>
      <c r="E14" s="101"/>
      <c r="F14" s="101"/>
      <c r="G14" s="101"/>
      <c r="H14" s="39"/>
    </row>
    <row r="15" spans="1:8" s="40" customFormat="1" ht="18">
      <c r="A15" s="98"/>
      <c r="B15" s="99" t="s">
        <v>192</v>
      </c>
      <c r="C15" s="104"/>
      <c r="D15" s="101"/>
      <c r="E15" s="101"/>
      <c r="F15" s="101"/>
      <c r="G15" s="101"/>
      <c r="H15" s="39"/>
    </row>
    <row r="16" spans="1:8" s="40" customFormat="1" ht="18">
      <c r="A16" s="98"/>
      <c r="B16" s="99" t="s">
        <v>193</v>
      </c>
      <c r="C16" s="103"/>
      <c r="D16" s="101"/>
      <c r="E16" s="101"/>
      <c r="F16" s="101"/>
      <c r="G16" s="101"/>
      <c r="H16" s="39"/>
    </row>
    <row r="17" spans="1:8" s="40" customFormat="1" ht="18">
      <c r="A17" s="98"/>
      <c r="B17" s="99" t="s">
        <v>194</v>
      </c>
      <c r="C17" s="104"/>
      <c r="D17" s="105"/>
      <c r="E17" s="105"/>
      <c r="F17" s="105"/>
      <c r="G17" s="105"/>
      <c r="H17" s="70"/>
    </row>
    <row r="18" spans="1:8" s="40" customFormat="1" ht="18">
      <c r="A18" s="98" t="s">
        <v>195</v>
      </c>
      <c r="B18" s="99" t="s">
        <v>196</v>
      </c>
      <c r="C18" s="103">
        <f>C19</f>
        <v>137958000</v>
      </c>
      <c r="D18" s="101"/>
      <c r="E18" s="101"/>
      <c r="F18" s="101"/>
      <c r="G18" s="101"/>
      <c r="H18" s="39"/>
    </row>
    <row r="19" spans="1:8" s="40" customFormat="1" ht="18">
      <c r="A19" s="98"/>
      <c r="B19" s="99" t="s">
        <v>280</v>
      </c>
      <c r="C19" s="103">
        <v>137958000</v>
      </c>
      <c r="D19" s="101"/>
      <c r="E19" s="101"/>
      <c r="F19" s="101"/>
      <c r="G19" s="101"/>
      <c r="H19" s="39"/>
    </row>
    <row r="20" spans="1:8" s="40" customFormat="1" ht="18">
      <c r="A20" s="98"/>
      <c r="B20" s="99" t="s">
        <v>198</v>
      </c>
      <c r="C20" s="103"/>
      <c r="D20" s="101"/>
      <c r="E20" s="101"/>
      <c r="F20" s="101"/>
      <c r="G20" s="101"/>
      <c r="H20" s="39"/>
    </row>
    <row r="21" spans="1:8" s="40" customFormat="1" ht="18">
      <c r="A21" s="98"/>
      <c r="B21" s="99" t="s">
        <v>194</v>
      </c>
      <c r="C21" s="104"/>
      <c r="D21" s="101"/>
      <c r="E21" s="101"/>
      <c r="F21" s="101"/>
      <c r="G21" s="101"/>
      <c r="H21" s="39"/>
    </row>
    <row r="22" spans="1:7" ht="30">
      <c r="A22" s="98">
        <v>2</v>
      </c>
      <c r="B22" s="106" t="s">
        <v>283</v>
      </c>
      <c r="C22" s="102">
        <f>13230000</f>
        <v>13230000</v>
      </c>
      <c r="D22" s="101"/>
      <c r="E22" s="101"/>
      <c r="F22" s="101"/>
      <c r="G22" s="107"/>
    </row>
    <row r="23" spans="1:7" ht="15">
      <c r="A23" s="98">
        <v>3</v>
      </c>
      <c r="B23" s="106" t="s">
        <v>282</v>
      </c>
      <c r="C23" s="102">
        <v>648468000</v>
      </c>
      <c r="D23" s="101"/>
      <c r="E23" s="108"/>
      <c r="F23" s="108"/>
      <c r="G23" s="107"/>
    </row>
    <row r="24" spans="1:7" ht="15">
      <c r="A24" s="98" t="s">
        <v>266</v>
      </c>
      <c r="B24" s="106" t="s">
        <v>267</v>
      </c>
      <c r="C24" s="102"/>
      <c r="D24" s="101"/>
      <c r="E24" s="101"/>
      <c r="F24" s="101"/>
      <c r="G24" s="107"/>
    </row>
    <row r="25" spans="1:8" s="40" customFormat="1" ht="18">
      <c r="A25" s="98">
        <v>1</v>
      </c>
      <c r="B25" s="99" t="s">
        <v>199</v>
      </c>
      <c r="C25" s="103">
        <f aca="true" t="shared" si="0" ref="C25:F26">C26</f>
        <v>105896553</v>
      </c>
      <c r="D25" s="103">
        <f t="shared" si="0"/>
        <v>105896553</v>
      </c>
      <c r="E25" s="103">
        <f t="shared" si="0"/>
        <v>14000000</v>
      </c>
      <c r="F25" s="103">
        <f t="shared" si="0"/>
        <v>91896553</v>
      </c>
      <c r="G25" s="101"/>
      <c r="H25" s="39"/>
    </row>
    <row r="26" spans="1:8" s="40" customFormat="1" ht="18">
      <c r="A26" s="98" t="s">
        <v>190</v>
      </c>
      <c r="B26" s="99" t="s">
        <v>201</v>
      </c>
      <c r="C26" s="103">
        <f t="shared" si="0"/>
        <v>105896553</v>
      </c>
      <c r="D26" s="103">
        <f t="shared" si="0"/>
        <v>105896553</v>
      </c>
      <c r="E26" s="103">
        <f t="shared" si="0"/>
        <v>14000000</v>
      </c>
      <c r="F26" s="103">
        <f t="shared" si="0"/>
        <v>91896553</v>
      </c>
      <c r="G26" s="101"/>
      <c r="H26" s="39"/>
    </row>
    <row r="27" spans="1:8" s="40" customFormat="1" ht="18">
      <c r="A27" s="98" t="s">
        <v>26</v>
      </c>
      <c r="B27" s="99" t="s">
        <v>202</v>
      </c>
      <c r="C27" s="102">
        <v>105896553</v>
      </c>
      <c r="D27" s="101">
        <v>105896553</v>
      </c>
      <c r="E27" s="101">
        <v>14000000</v>
      </c>
      <c r="F27" s="101">
        <f>D27-E27</f>
        <v>91896553</v>
      </c>
      <c r="G27" s="101"/>
      <c r="H27" s="39"/>
    </row>
    <row r="28" spans="1:8" s="40" customFormat="1" ht="18">
      <c r="A28" s="98" t="s">
        <v>28</v>
      </c>
      <c r="B28" s="99" t="s">
        <v>203</v>
      </c>
      <c r="C28" s="103"/>
      <c r="D28" s="101"/>
      <c r="E28" s="101"/>
      <c r="F28" s="101"/>
      <c r="G28" s="101"/>
      <c r="H28" s="39"/>
    </row>
    <row r="29" spans="1:8" s="40" customFormat="1" ht="18">
      <c r="A29" s="98" t="s">
        <v>195</v>
      </c>
      <c r="B29" s="99" t="s">
        <v>205</v>
      </c>
      <c r="C29" s="104"/>
      <c r="D29" s="101"/>
      <c r="E29" s="101"/>
      <c r="F29" s="101"/>
      <c r="G29" s="101"/>
      <c r="H29" s="39"/>
    </row>
    <row r="30" spans="1:8" s="40" customFormat="1" ht="18">
      <c r="A30" s="98" t="s">
        <v>26</v>
      </c>
      <c r="B30" s="109" t="s">
        <v>206</v>
      </c>
      <c r="C30" s="103"/>
      <c r="D30" s="101"/>
      <c r="E30" s="101"/>
      <c r="F30" s="101"/>
      <c r="G30" s="101"/>
      <c r="H30" s="39"/>
    </row>
    <row r="31" spans="1:8" s="40" customFormat="1" ht="18">
      <c r="A31" s="98" t="s">
        <v>28</v>
      </c>
      <c r="B31" s="99" t="s">
        <v>207</v>
      </c>
      <c r="C31" s="104"/>
      <c r="D31" s="101"/>
      <c r="E31" s="101"/>
      <c r="F31" s="101"/>
      <c r="G31" s="101"/>
      <c r="H31" s="39"/>
    </row>
    <row r="32" spans="1:7" ht="15">
      <c r="A32" s="98">
        <v>2</v>
      </c>
      <c r="B32" s="106" t="s">
        <v>343</v>
      </c>
      <c r="C32" s="102">
        <v>17628000</v>
      </c>
      <c r="D32" s="101">
        <v>17628000</v>
      </c>
      <c r="E32" s="101">
        <v>6000000</v>
      </c>
      <c r="F32" s="101">
        <v>11628000</v>
      </c>
      <c r="G32" s="107"/>
    </row>
    <row r="33" spans="1:7" ht="15">
      <c r="A33" s="98">
        <v>3</v>
      </c>
      <c r="B33" s="106" t="s">
        <v>344</v>
      </c>
      <c r="C33" s="102">
        <v>651390000</v>
      </c>
      <c r="D33" s="101">
        <v>652390000</v>
      </c>
      <c r="E33" s="101">
        <v>625662000</v>
      </c>
      <c r="F33" s="101">
        <f>D33-E33</f>
        <v>26728000</v>
      </c>
      <c r="G33" s="107"/>
    </row>
    <row r="34" spans="1:7" ht="15">
      <c r="A34" s="98" t="s">
        <v>270</v>
      </c>
      <c r="B34" s="106" t="s">
        <v>271</v>
      </c>
      <c r="C34" s="102"/>
      <c r="D34" s="101"/>
      <c r="E34" s="101"/>
      <c r="F34" s="101"/>
      <c r="G34" s="107"/>
    </row>
    <row r="35" spans="1:8" s="40" customFormat="1" ht="18" hidden="1">
      <c r="A35" s="98">
        <v>1</v>
      </c>
      <c r="B35" s="99" t="s">
        <v>208</v>
      </c>
      <c r="C35" s="103"/>
      <c r="D35" s="101"/>
      <c r="E35" s="101"/>
      <c r="F35" s="101"/>
      <c r="G35" s="101"/>
      <c r="H35" s="39"/>
    </row>
    <row r="36" spans="1:8" s="40" customFormat="1" ht="18" hidden="1">
      <c r="A36" s="98" t="s">
        <v>190</v>
      </c>
      <c r="B36" s="99" t="s">
        <v>191</v>
      </c>
      <c r="C36" s="100"/>
      <c r="D36" s="101"/>
      <c r="E36" s="101"/>
      <c r="F36" s="101"/>
      <c r="G36" s="101"/>
      <c r="H36" s="39"/>
    </row>
    <row r="37" spans="1:8" s="40" customFormat="1" ht="18" hidden="1">
      <c r="A37" s="98"/>
      <c r="B37" s="99" t="s">
        <v>192</v>
      </c>
      <c r="C37" s="103"/>
      <c r="D37" s="101"/>
      <c r="E37" s="101"/>
      <c r="F37" s="101"/>
      <c r="G37" s="101"/>
      <c r="H37" s="39"/>
    </row>
    <row r="38" spans="1:8" s="40" customFormat="1" ht="18" hidden="1">
      <c r="A38" s="98"/>
      <c r="B38" s="99" t="s">
        <v>193</v>
      </c>
      <c r="C38" s="102"/>
      <c r="D38" s="101"/>
      <c r="E38" s="101"/>
      <c r="F38" s="101"/>
      <c r="G38" s="101"/>
      <c r="H38" s="39"/>
    </row>
    <row r="39" spans="1:8" s="40" customFormat="1" ht="18" hidden="1">
      <c r="A39" s="98"/>
      <c r="B39" s="99" t="s">
        <v>194</v>
      </c>
      <c r="C39" s="102"/>
      <c r="D39" s="101"/>
      <c r="E39" s="101"/>
      <c r="F39" s="101"/>
      <c r="G39" s="101"/>
      <c r="H39" s="39"/>
    </row>
    <row r="40" spans="1:8" s="40" customFormat="1" ht="18" hidden="1">
      <c r="A40" s="98" t="s">
        <v>195</v>
      </c>
      <c r="B40" s="99" t="s">
        <v>196</v>
      </c>
      <c r="C40" s="102"/>
      <c r="D40" s="101"/>
      <c r="E40" s="101"/>
      <c r="F40" s="101"/>
      <c r="G40" s="101"/>
      <c r="H40" s="39"/>
    </row>
    <row r="41" spans="1:8" s="40" customFormat="1" ht="18" hidden="1">
      <c r="A41" s="98"/>
      <c r="B41" s="99" t="s">
        <v>197</v>
      </c>
      <c r="C41" s="104"/>
      <c r="D41" s="101"/>
      <c r="E41" s="101"/>
      <c r="F41" s="101"/>
      <c r="G41" s="101"/>
      <c r="H41" s="39"/>
    </row>
    <row r="42" spans="1:8" s="40" customFormat="1" ht="18" hidden="1">
      <c r="A42" s="98"/>
      <c r="B42" s="99" t="s">
        <v>198</v>
      </c>
      <c r="C42" s="110"/>
      <c r="D42" s="101"/>
      <c r="E42" s="101"/>
      <c r="F42" s="101"/>
      <c r="G42" s="101"/>
      <c r="H42" s="39"/>
    </row>
    <row r="43" spans="1:8" s="40" customFormat="1" ht="18" hidden="1">
      <c r="A43" s="98"/>
      <c r="B43" s="99" t="s">
        <v>194</v>
      </c>
      <c r="C43" s="110"/>
      <c r="D43" s="101"/>
      <c r="E43" s="101"/>
      <c r="F43" s="101"/>
      <c r="G43" s="101"/>
      <c r="H43" s="39"/>
    </row>
    <row r="44" spans="1:7" ht="15" hidden="1">
      <c r="A44" s="98">
        <v>2</v>
      </c>
      <c r="B44" s="106" t="s">
        <v>268</v>
      </c>
      <c r="C44" s="102"/>
      <c r="D44" s="101"/>
      <c r="E44" s="101"/>
      <c r="F44" s="101"/>
      <c r="G44" s="107"/>
    </row>
    <row r="45" spans="1:7" ht="15" hidden="1">
      <c r="A45" s="98">
        <v>3</v>
      </c>
      <c r="B45" s="106" t="s">
        <v>269</v>
      </c>
      <c r="C45" s="102"/>
      <c r="D45" s="101"/>
      <c r="E45" s="101"/>
      <c r="F45" s="101"/>
      <c r="G45" s="107"/>
    </row>
    <row r="46" spans="1:8" s="40" customFormat="1" ht="18" hidden="1">
      <c r="A46" s="98" t="s">
        <v>6</v>
      </c>
      <c r="B46" s="99" t="s">
        <v>272</v>
      </c>
      <c r="C46" s="110"/>
      <c r="D46" s="101"/>
      <c r="E46" s="101"/>
      <c r="F46" s="101"/>
      <c r="G46" s="101"/>
      <c r="H46" s="39"/>
    </row>
    <row r="47" spans="1:8" s="40" customFormat="1" ht="18" hidden="1">
      <c r="A47" s="98">
        <v>1</v>
      </c>
      <c r="B47" s="99" t="s">
        <v>205</v>
      </c>
      <c r="C47" s="110"/>
      <c r="D47" s="101"/>
      <c r="E47" s="101"/>
      <c r="F47" s="101"/>
      <c r="G47" s="101"/>
      <c r="H47" s="39"/>
    </row>
    <row r="48" spans="1:8" s="40" customFormat="1" ht="18" hidden="1">
      <c r="A48" s="98" t="s">
        <v>190</v>
      </c>
      <c r="B48" s="99" t="s">
        <v>206</v>
      </c>
      <c r="C48" s="110"/>
      <c r="D48" s="101"/>
      <c r="E48" s="101"/>
      <c r="F48" s="101"/>
      <c r="G48" s="101"/>
      <c r="H48" s="39"/>
    </row>
    <row r="49" spans="1:8" s="40" customFormat="1" ht="18" hidden="1">
      <c r="A49" s="98" t="s">
        <v>195</v>
      </c>
      <c r="B49" s="99" t="s">
        <v>207</v>
      </c>
      <c r="C49" s="101"/>
      <c r="D49" s="101"/>
      <c r="E49" s="101"/>
      <c r="F49" s="101"/>
      <c r="G49" s="101"/>
      <c r="H49" s="39"/>
    </row>
    <row r="50" spans="1:8" s="40" customFormat="1" ht="18" hidden="1">
      <c r="A50" s="111">
        <v>2</v>
      </c>
      <c r="B50" s="99" t="s">
        <v>212</v>
      </c>
      <c r="C50" s="112"/>
      <c r="D50" s="113"/>
      <c r="E50" s="113"/>
      <c r="F50" s="113"/>
      <c r="G50" s="113"/>
      <c r="H50" s="54"/>
    </row>
    <row r="51" spans="1:8" s="40" customFormat="1" ht="18" hidden="1">
      <c r="A51" s="111" t="s">
        <v>200</v>
      </c>
      <c r="B51" s="99" t="s">
        <v>213</v>
      </c>
      <c r="C51" s="101"/>
      <c r="D51" s="114"/>
      <c r="E51" s="114"/>
      <c r="F51" s="114"/>
      <c r="G51" s="115"/>
      <c r="H51" s="39"/>
    </row>
    <row r="52" spans="1:8" s="40" customFormat="1" ht="18" hidden="1">
      <c r="A52" s="116"/>
      <c r="B52" s="117" t="s">
        <v>214</v>
      </c>
      <c r="C52" s="105"/>
      <c r="D52" s="101"/>
      <c r="E52" s="101"/>
      <c r="F52" s="100"/>
      <c r="G52" s="101"/>
      <c r="H52" s="39"/>
    </row>
    <row r="53" spans="1:8" s="40" customFormat="1" ht="18" hidden="1">
      <c r="A53" s="116"/>
      <c r="B53" s="117" t="s">
        <v>215</v>
      </c>
      <c r="C53" s="105"/>
      <c r="D53" s="101"/>
      <c r="E53" s="101"/>
      <c r="F53" s="105"/>
      <c r="G53" s="101"/>
      <c r="H53" s="39"/>
    </row>
    <row r="54" spans="1:7" s="40" customFormat="1" ht="18" hidden="1">
      <c r="A54" s="116"/>
      <c r="B54" s="117" t="s">
        <v>216</v>
      </c>
      <c r="C54" s="85"/>
      <c r="D54" s="85"/>
      <c r="E54" s="85"/>
      <c r="F54" s="85"/>
      <c r="G54" s="85"/>
    </row>
    <row r="55" spans="1:7" s="40" customFormat="1" ht="18" hidden="1">
      <c r="A55" s="111" t="s">
        <v>204</v>
      </c>
      <c r="B55" s="99" t="s">
        <v>217</v>
      </c>
      <c r="C55" s="101"/>
      <c r="D55" s="114"/>
      <c r="E55" s="114"/>
      <c r="F55" s="114"/>
      <c r="G55" s="85"/>
    </row>
    <row r="56" spans="1:7" s="40" customFormat="1" ht="18">
      <c r="A56" s="111" t="s">
        <v>218</v>
      </c>
      <c r="B56" s="99" t="s">
        <v>219</v>
      </c>
      <c r="C56" s="101">
        <v>1173658202</v>
      </c>
      <c r="D56" s="114">
        <v>1173658202</v>
      </c>
      <c r="E56" s="114"/>
      <c r="F56" s="114"/>
      <c r="G56" s="85"/>
    </row>
    <row r="57" spans="1:7" s="40" customFormat="1" ht="18">
      <c r="A57" s="98">
        <v>3</v>
      </c>
      <c r="B57" s="99" t="s">
        <v>220</v>
      </c>
      <c r="C57" s="101"/>
      <c r="D57" s="101"/>
      <c r="E57" s="101"/>
      <c r="F57" s="101"/>
      <c r="G57" s="101"/>
    </row>
    <row r="58" spans="1:7" s="40" customFormat="1" ht="18">
      <c r="A58" s="98" t="s">
        <v>209</v>
      </c>
      <c r="B58" s="99" t="s">
        <v>202</v>
      </c>
      <c r="C58" s="101">
        <v>3997391319</v>
      </c>
      <c r="D58" s="101">
        <v>3997391319</v>
      </c>
      <c r="E58" s="118">
        <v>3578771998</v>
      </c>
      <c r="F58" s="118">
        <f>C58-E58</f>
        <v>418619321</v>
      </c>
      <c r="G58" s="119"/>
    </row>
    <row r="59" spans="1:7" s="40" customFormat="1" ht="18">
      <c r="A59" s="98" t="s">
        <v>210</v>
      </c>
      <c r="B59" s="99" t="s">
        <v>219</v>
      </c>
      <c r="C59" s="101"/>
      <c r="D59" s="101"/>
      <c r="E59" s="114"/>
      <c r="F59" s="114"/>
      <c r="G59" s="85"/>
    </row>
    <row r="60" spans="1:7" s="40" customFormat="1" ht="18">
      <c r="A60" s="98">
        <v>4</v>
      </c>
      <c r="B60" s="99" t="s">
        <v>221</v>
      </c>
      <c r="C60" s="101"/>
      <c r="D60" s="114"/>
      <c r="E60" s="114"/>
      <c r="F60" s="114"/>
      <c r="G60" s="85"/>
    </row>
    <row r="61" spans="1:7" s="40" customFormat="1" ht="18" hidden="1">
      <c r="A61" s="98" t="s">
        <v>222</v>
      </c>
      <c r="B61" s="99" t="s">
        <v>202</v>
      </c>
      <c r="C61" s="101"/>
      <c r="D61" s="114"/>
      <c r="E61" s="114"/>
      <c r="F61" s="114"/>
      <c r="G61" s="85"/>
    </row>
    <row r="62" spans="1:7" s="40" customFormat="1" ht="18" hidden="1">
      <c r="A62" s="98" t="s">
        <v>223</v>
      </c>
      <c r="B62" s="99" t="s">
        <v>219</v>
      </c>
      <c r="C62" s="101"/>
      <c r="D62" s="114"/>
      <c r="E62" s="114"/>
      <c r="F62" s="114"/>
      <c r="G62" s="85"/>
    </row>
    <row r="63" spans="1:7" s="40" customFormat="1" ht="18" hidden="1">
      <c r="A63" s="98">
        <v>5</v>
      </c>
      <c r="B63" s="99" t="s">
        <v>224</v>
      </c>
      <c r="C63" s="101"/>
      <c r="D63" s="114"/>
      <c r="E63" s="114"/>
      <c r="F63" s="114"/>
      <c r="G63" s="85"/>
    </row>
    <row r="64" spans="1:7" s="40" customFormat="1" ht="18" hidden="1">
      <c r="A64" s="98" t="s">
        <v>225</v>
      </c>
      <c r="B64" s="99" t="s">
        <v>202</v>
      </c>
      <c r="C64" s="101"/>
      <c r="D64" s="114"/>
      <c r="E64" s="114"/>
      <c r="F64" s="114"/>
      <c r="G64" s="85"/>
    </row>
    <row r="65" spans="1:7" s="40" customFormat="1" ht="18" hidden="1">
      <c r="A65" s="98" t="s">
        <v>226</v>
      </c>
      <c r="B65" s="99" t="s">
        <v>219</v>
      </c>
      <c r="C65" s="101"/>
      <c r="D65" s="114"/>
      <c r="E65" s="114"/>
      <c r="F65" s="114"/>
      <c r="G65" s="85"/>
    </row>
    <row r="66" spans="1:7" s="40" customFormat="1" ht="18" hidden="1">
      <c r="A66" s="98">
        <v>6</v>
      </c>
      <c r="B66" s="99" t="s">
        <v>227</v>
      </c>
      <c r="C66" s="101"/>
      <c r="D66" s="114"/>
      <c r="E66" s="114"/>
      <c r="F66" s="114"/>
      <c r="G66" s="85"/>
    </row>
    <row r="67" spans="1:7" s="40" customFormat="1" ht="18" hidden="1">
      <c r="A67" s="98" t="s">
        <v>228</v>
      </c>
      <c r="B67" s="99" t="s">
        <v>202</v>
      </c>
      <c r="C67" s="101"/>
      <c r="D67" s="114"/>
      <c r="E67" s="114"/>
      <c r="F67" s="114"/>
      <c r="G67" s="85"/>
    </row>
    <row r="68" spans="1:7" s="40" customFormat="1" ht="18" hidden="1">
      <c r="A68" s="98" t="s">
        <v>229</v>
      </c>
      <c r="B68" s="99" t="s">
        <v>219</v>
      </c>
      <c r="C68" s="101"/>
      <c r="D68" s="114"/>
      <c r="E68" s="114"/>
      <c r="F68" s="114"/>
      <c r="G68" s="85"/>
    </row>
    <row r="69" spans="1:7" s="40" customFormat="1" ht="18" hidden="1">
      <c r="A69" s="98">
        <v>7</v>
      </c>
      <c r="B69" s="99" t="s">
        <v>230</v>
      </c>
      <c r="C69" s="101"/>
      <c r="D69" s="114"/>
      <c r="E69" s="114"/>
      <c r="F69" s="114"/>
      <c r="G69" s="85"/>
    </row>
    <row r="70" spans="1:7" s="40" customFormat="1" ht="18" hidden="1">
      <c r="A70" s="98" t="s">
        <v>231</v>
      </c>
      <c r="B70" s="99" t="s">
        <v>202</v>
      </c>
      <c r="C70" s="101"/>
      <c r="D70" s="114"/>
      <c r="E70" s="114"/>
      <c r="F70" s="114"/>
      <c r="G70" s="85"/>
    </row>
    <row r="71" spans="1:7" s="40" customFormat="1" ht="18" hidden="1">
      <c r="A71" s="98" t="s">
        <v>232</v>
      </c>
      <c r="B71" s="99" t="s">
        <v>219</v>
      </c>
      <c r="C71" s="101"/>
      <c r="D71" s="114"/>
      <c r="E71" s="114"/>
      <c r="F71" s="114"/>
      <c r="G71" s="85"/>
    </row>
    <row r="72" spans="1:7" s="40" customFormat="1" ht="18" hidden="1">
      <c r="A72" s="98">
        <v>8</v>
      </c>
      <c r="B72" s="99" t="s">
        <v>233</v>
      </c>
      <c r="C72" s="101"/>
      <c r="D72" s="114"/>
      <c r="E72" s="114"/>
      <c r="F72" s="114"/>
      <c r="G72" s="85"/>
    </row>
    <row r="73" spans="1:7" s="40" customFormat="1" ht="18" hidden="1">
      <c r="A73" s="98" t="s">
        <v>234</v>
      </c>
      <c r="B73" s="99" t="s">
        <v>202</v>
      </c>
      <c r="C73" s="101"/>
      <c r="D73" s="114"/>
      <c r="E73" s="114"/>
      <c r="F73" s="114"/>
      <c r="G73" s="85"/>
    </row>
    <row r="74" spans="1:7" s="40" customFormat="1" ht="18" hidden="1">
      <c r="A74" s="98" t="s">
        <v>235</v>
      </c>
      <c r="B74" s="99" t="s">
        <v>219</v>
      </c>
      <c r="C74" s="101"/>
      <c r="D74" s="114"/>
      <c r="E74" s="114"/>
      <c r="F74" s="114"/>
      <c r="G74" s="85"/>
    </row>
    <row r="75" spans="1:7" s="40" customFormat="1" ht="18" hidden="1">
      <c r="A75" s="98">
        <v>9</v>
      </c>
      <c r="B75" s="99" t="s">
        <v>236</v>
      </c>
      <c r="C75" s="101"/>
      <c r="D75" s="114"/>
      <c r="E75" s="114"/>
      <c r="F75" s="114"/>
      <c r="G75" s="85"/>
    </row>
    <row r="76" spans="1:7" s="40" customFormat="1" ht="18" hidden="1">
      <c r="A76" s="98" t="s">
        <v>237</v>
      </c>
      <c r="B76" s="99" t="s">
        <v>202</v>
      </c>
      <c r="C76" s="101"/>
      <c r="D76" s="114"/>
      <c r="E76" s="114"/>
      <c r="F76" s="114"/>
      <c r="G76" s="85"/>
    </row>
    <row r="77" spans="1:7" s="40" customFormat="1" ht="18" hidden="1">
      <c r="A77" s="98" t="s">
        <v>238</v>
      </c>
      <c r="B77" s="99" t="s">
        <v>219</v>
      </c>
      <c r="C77" s="101"/>
      <c r="D77" s="114"/>
      <c r="E77" s="114"/>
      <c r="F77" s="114"/>
      <c r="G77" s="85"/>
    </row>
    <row r="78" spans="1:7" s="40" customFormat="1" ht="18" hidden="1">
      <c r="A78" s="98">
        <v>10</v>
      </c>
      <c r="B78" s="99" t="s">
        <v>239</v>
      </c>
      <c r="C78" s="101"/>
      <c r="D78" s="114"/>
      <c r="E78" s="114"/>
      <c r="F78" s="114"/>
      <c r="G78" s="85"/>
    </row>
    <row r="79" spans="1:7" s="40" customFormat="1" ht="18" hidden="1">
      <c r="A79" s="98" t="s">
        <v>240</v>
      </c>
      <c r="B79" s="99" t="s">
        <v>202</v>
      </c>
      <c r="C79" s="101"/>
      <c r="D79" s="114"/>
      <c r="E79" s="114"/>
      <c r="F79" s="114"/>
      <c r="G79" s="85"/>
    </row>
    <row r="80" spans="1:7" s="40" customFormat="1" ht="18" hidden="1">
      <c r="A80" s="98" t="s">
        <v>241</v>
      </c>
      <c r="B80" s="99" t="s">
        <v>219</v>
      </c>
      <c r="C80" s="101"/>
      <c r="D80" s="114"/>
      <c r="E80" s="114"/>
      <c r="F80" s="114"/>
      <c r="G80" s="85"/>
    </row>
    <row r="81" spans="1:8" s="40" customFormat="1" ht="18" hidden="1">
      <c r="A81" s="98">
        <v>11</v>
      </c>
      <c r="B81" s="106" t="s">
        <v>242</v>
      </c>
      <c r="C81" s="112"/>
      <c r="D81" s="113"/>
      <c r="E81" s="113"/>
      <c r="F81" s="113"/>
      <c r="G81" s="113"/>
      <c r="H81" s="54"/>
    </row>
    <row r="82" spans="1:8" s="40" customFormat="1" ht="18" hidden="1">
      <c r="A82" s="98">
        <v>1</v>
      </c>
      <c r="B82" s="120" t="s">
        <v>243</v>
      </c>
      <c r="C82" s="101"/>
      <c r="D82" s="114"/>
      <c r="E82" s="114"/>
      <c r="F82" s="114"/>
      <c r="G82" s="115"/>
      <c r="H82" s="39"/>
    </row>
    <row r="83" spans="1:8" s="40" customFormat="1" ht="18.75" customHeight="1" hidden="1">
      <c r="A83" s="98"/>
      <c r="B83" s="121" t="s">
        <v>244</v>
      </c>
      <c r="C83" s="105"/>
      <c r="D83" s="101"/>
      <c r="E83" s="101"/>
      <c r="F83" s="100"/>
      <c r="G83" s="101"/>
      <c r="H83" s="39"/>
    </row>
    <row r="84" spans="1:8" s="40" customFormat="1" ht="18" hidden="1">
      <c r="A84" s="98">
        <v>2</v>
      </c>
      <c r="B84" s="106" t="s">
        <v>242</v>
      </c>
      <c r="C84" s="105"/>
      <c r="D84" s="101"/>
      <c r="E84" s="101"/>
      <c r="F84" s="105"/>
      <c r="G84" s="101"/>
      <c r="H84" s="39"/>
    </row>
    <row r="85" spans="1:7" s="40" customFormat="1" ht="18" hidden="1">
      <c r="A85" s="98"/>
      <c r="B85" s="121" t="s">
        <v>245</v>
      </c>
      <c r="C85" s="85"/>
      <c r="D85" s="85"/>
      <c r="E85" s="85"/>
      <c r="F85" s="85"/>
      <c r="G85" s="85"/>
    </row>
    <row r="87" spans="2:15" ht="18.75">
      <c r="B87" s="35" t="s">
        <v>182</v>
      </c>
      <c r="C87" s="136" t="s">
        <v>331</v>
      </c>
      <c r="D87" s="136"/>
      <c r="E87" s="136"/>
      <c r="F87" s="136"/>
      <c r="G87" s="136"/>
      <c r="H87" s="122"/>
      <c r="I87" s="122"/>
      <c r="J87" s="122"/>
      <c r="K87" s="122"/>
      <c r="L87" s="122"/>
      <c r="M87" s="122"/>
      <c r="N87" s="122"/>
      <c r="O87" s="122"/>
    </row>
    <row r="88" spans="3:14" ht="15.75">
      <c r="C88" s="137" t="s">
        <v>139</v>
      </c>
      <c r="D88" s="137"/>
      <c r="E88" s="137"/>
      <c r="F88" s="137"/>
      <c r="G88" s="137"/>
      <c r="H88" s="137"/>
      <c r="I88" s="123"/>
      <c r="J88" s="123"/>
      <c r="K88" s="123"/>
      <c r="L88" s="123"/>
      <c r="M88" s="123"/>
      <c r="N88" s="123"/>
    </row>
  </sheetData>
  <sheetProtection/>
  <mergeCells count="15">
    <mergeCell ref="C9:C10"/>
    <mergeCell ref="D9:D10"/>
    <mergeCell ref="E9:G9"/>
    <mergeCell ref="C87:G87"/>
    <mergeCell ref="C88:H88"/>
    <mergeCell ref="A7:G7"/>
    <mergeCell ref="C8:G8"/>
    <mergeCell ref="A9:A10"/>
    <mergeCell ref="B9:B10"/>
    <mergeCell ref="A1:G1"/>
    <mergeCell ref="A2:B2"/>
    <mergeCell ref="A3:B3"/>
    <mergeCell ref="A4:G4"/>
    <mergeCell ref="A5:G5"/>
    <mergeCell ref="A6:G6"/>
  </mergeCells>
  <printOptions/>
  <pageMargins left="0.7" right="0.42" top="0.18" bottom="0.24" header="0.17" footer="0.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77"/>
  <sheetViews>
    <sheetView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D47" sqref="D47"/>
    </sheetView>
  </sheetViews>
  <sheetFormatPr defaultColWidth="9.00390625" defaultRowHeight="12.75"/>
  <cols>
    <col min="1" max="1" width="4.421875" style="40" customWidth="1"/>
    <col min="2" max="2" width="44.57421875" style="40" customWidth="1"/>
    <col min="3" max="3" width="7.8515625" style="40" customWidth="1"/>
    <col min="4" max="4" width="10.421875" style="40" customWidth="1"/>
    <col min="5" max="5" width="8.140625" style="40" customWidth="1"/>
    <col min="6" max="6" width="10.28125" style="40" customWidth="1"/>
    <col min="7" max="16384" width="9.00390625" style="40" customWidth="1"/>
  </cols>
  <sheetData>
    <row r="1" spans="1:8" ht="36" customHeight="1">
      <c r="A1" s="153" t="s">
        <v>246</v>
      </c>
      <c r="B1" s="153"/>
      <c r="C1" s="153"/>
      <c r="D1" s="153"/>
      <c r="E1" s="153"/>
      <c r="F1" s="153"/>
      <c r="G1" s="38"/>
      <c r="H1" s="38"/>
    </row>
    <row r="2" spans="1:8" ht="18">
      <c r="A2" s="170" t="s">
        <v>274</v>
      </c>
      <c r="B2" s="170"/>
      <c r="C2" s="62"/>
      <c r="D2" s="38"/>
      <c r="E2" s="156"/>
      <c r="F2" s="156"/>
      <c r="G2" s="39"/>
      <c r="H2" s="39"/>
    </row>
    <row r="3" spans="1:8" ht="18">
      <c r="A3" s="170" t="s">
        <v>273</v>
      </c>
      <c r="B3" s="170"/>
      <c r="C3" s="62"/>
      <c r="D3" s="38"/>
      <c r="E3" s="38"/>
      <c r="F3" s="62"/>
      <c r="G3" s="39"/>
      <c r="H3" s="39"/>
    </row>
    <row r="4" spans="1:8" ht="18">
      <c r="A4" s="156" t="s">
        <v>275</v>
      </c>
      <c r="B4" s="156"/>
      <c r="C4" s="156"/>
      <c r="D4" s="156"/>
      <c r="E4" s="156"/>
      <c r="F4" s="156"/>
      <c r="G4" s="39"/>
      <c r="H4" s="39"/>
    </row>
    <row r="5" spans="1:8" ht="18">
      <c r="A5" s="158" t="s">
        <v>247</v>
      </c>
      <c r="B5" s="158"/>
      <c r="C5" s="158"/>
      <c r="D5" s="158"/>
      <c r="E5" s="158"/>
      <c r="F5" s="158"/>
      <c r="G5" s="63"/>
      <c r="H5" s="39"/>
    </row>
    <row r="6" spans="1:8" ht="18">
      <c r="A6" s="158" t="s">
        <v>248</v>
      </c>
      <c r="B6" s="158"/>
      <c r="C6" s="158"/>
      <c r="D6" s="158"/>
      <c r="E6" s="158"/>
      <c r="F6" s="158"/>
      <c r="G6" s="63"/>
      <c r="H6" s="39"/>
    </row>
    <row r="7" spans="1:8" ht="18">
      <c r="A7" s="64"/>
      <c r="B7" s="64"/>
      <c r="C7" s="64"/>
      <c r="D7" s="64"/>
      <c r="E7" s="173" t="s">
        <v>278</v>
      </c>
      <c r="F7" s="173"/>
      <c r="G7" s="64"/>
      <c r="H7" s="39"/>
    </row>
    <row r="8" spans="1:8" ht="21.75" customHeight="1">
      <c r="A8" s="174" t="s">
        <v>186</v>
      </c>
      <c r="B8" s="176" t="s">
        <v>1</v>
      </c>
      <c r="C8" s="178" t="s">
        <v>249</v>
      </c>
      <c r="D8" s="174" t="s">
        <v>281</v>
      </c>
      <c r="E8" s="181" t="s">
        <v>250</v>
      </c>
      <c r="F8" s="182"/>
      <c r="G8" s="39"/>
      <c r="H8" s="39"/>
    </row>
    <row r="9" spans="1:8" ht="55.5" customHeight="1">
      <c r="A9" s="175"/>
      <c r="B9" s="177"/>
      <c r="C9" s="179"/>
      <c r="D9" s="180"/>
      <c r="E9" s="65" t="s">
        <v>251</v>
      </c>
      <c r="F9" s="66" t="s">
        <v>252</v>
      </c>
      <c r="G9" s="39"/>
      <c r="H9" s="39"/>
    </row>
    <row r="10" spans="1:8" ht="18">
      <c r="A10" s="67" t="s">
        <v>4</v>
      </c>
      <c r="B10" s="46" t="s">
        <v>188</v>
      </c>
      <c r="C10" s="68"/>
      <c r="D10" s="68"/>
      <c r="E10" s="68"/>
      <c r="F10" s="68"/>
      <c r="G10" s="39"/>
      <c r="H10" s="39"/>
    </row>
    <row r="11" spans="1:8" ht="18">
      <c r="A11" s="67">
        <v>1</v>
      </c>
      <c r="B11" s="46" t="s">
        <v>189</v>
      </c>
      <c r="C11" s="55"/>
      <c r="D11" s="56"/>
      <c r="E11" s="56"/>
      <c r="F11" s="56"/>
      <c r="G11" s="39"/>
      <c r="H11" s="39"/>
    </row>
    <row r="12" spans="1:8" ht="18">
      <c r="A12" s="67" t="s">
        <v>190</v>
      </c>
      <c r="B12" s="46" t="s">
        <v>191</v>
      </c>
      <c r="C12" s="51"/>
      <c r="D12" s="56"/>
      <c r="E12" s="56"/>
      <c r="F12" s="56"/>
      <c r="G12" s="39"/>
      <c r="H12" s="39"/>
    </row>
    <row r="13" spans="1:8" ht="18">
      <c r="A13" s="67"/>
      <c r="B13" s="46" t="s">
        <v>192</v>
      </c>
      <c r="C13" s="69"/>
      <c r="D13" s="56"/>
      <c r="E13" s="56"/>
      <c r="F13" s="56"/>
      <c r="G13" s="39"/>
      <c r="H13" s="39"/>
    </row>
    <row r="14" spans="1:8" ht="18">
      <c r="A14" s="67"/>
      <c r="B14" s="46" t="s">
        <v>193</v>
      </c>
      <c r="C14" s="51"/>
      <c r="D14" s="56"/>
      <c r="E14" s="56"/>
      <c r="F14" s="56"/>
      <c r="G14" s="39"/>
      <c r="H14" s="39"/>
    </row>
    <row r="15" spans="1:8" ht="18">
      <c r="A15" s="67"/>
      <c r="B15" s="46" t="s">
        <v>194</v>
      </c>
      <c r="C15" s="69"/>
      <c r="D15" s="59"/>
      <c r="E15" s="59"/>
      <c r="F15" s="59"/>
      <c r="G15" s="70"/>
      <c r="H15" s="70"/>
    </row>
    <row r="16" spans="1:8" ht="18">
      <c r="A16" s="67" t="s">
        <v>195</v>
      </c>
      <c r="B16" s="46" t="s">
        <v>196</v>
      </c>
      <c r="C16" s="51"/>
      <c r="D16" s="56"/>
      <c r="E16" s="56"/>
      <c r="F16" s="56"/>
      <c r="G16" s="39"/>
      <c r="H16" s="39"/>
    </row>
    <row r="17" spans="1:8" ht="18">
      <c r="A17" s="67"/>
      <c r="B17" s="46" t="s">
        <v>280</v>
      </c>
      <c r="C17" s="51"/>
      <c r="D17" s="56"/>
      <c r="E17" s="56"/>
      <c r="F17" s="56"/>
      <c r="G17" s="39"/>
      <c r="H17" s="39"/>
    </row>
    <row r="18" spans="1:8" ht="18">
      <c r="A18" s="67"/>
      <c r="B18" s="46" t="s">
        <v>198</v>
      </c>
      <c r="C18" s="51"/>
      <c r="D18" s="56"/>
      <c r="E18" s="56"/>
      <c r="F18" s="56"/>
      <c r="G18" s="39"/>
      <c r="H18" s="39"/>
    </row>
    <row r="19" spans="1:8" ht="18">
      <c r="A19" s="67"/>
      <c r="B19" s="46" t="s">
        <v>194</v>
      </c>
      <c r="C19" s="69"/>
      <c r="D19" s="56"/>
      <c r="E19" s="56"/>
      <c r="F19" s="56"/>
      <c r="G19" s="39"/>
      <c r="H19" s="39"/>
    </row>
    <row r="20" spans="1:8" ht="18">
      <c r="A20" s="67">
        <v>2</v>
      </c>
      <c r="B20" s="46" t="s">
        <v>199</v>
      </c>
      <c r="C20" s="51"/>
      <c r="D20" s="56"/>
      <c r="E20" s="56"/>
      <c r="F20" s="56"/>
      <c r="G20" s="39"/>
      <c r="H20" s="39"/>
    </row>
    <row r="21" spans="1:8" ht="18">
      <c r="A21" s="67" t="s">
        <v>200</v>
      </c>
      <c r="B21" s="46" t="s">
        <v>201</v>
      </c>
      <c r="C21" s="51"/>
      <c r="D21" s="56"/>
      <c r="E21" s="56"/>
      <c r="F21" s="56"/>
      <c r="G21" s="39"/>
      <c r="H21" s="39"/>
    </row>
    <row r="22" spans="1:8" ht="18">
      <c r="A22" s="67" t="s">
        <v>26</v>
      </c>
      <c r="B22" s="46" t="s">
        <v>202</v>
      </c>
      <c r="C22" s="55"/>
      <c r="D22" s="56"/>
      <c r="E22" s="56"/>
      <c r="F22" s="56"/>
      <c r="G22" s="39"/>
      <c r="H22" s="39"/>
    </row>
    <row r="23" spans="1:8" ht="18">
      <c r="A23" s="67" t="s">
        <v>28</v>
      </c>
      <c r="B23" s="46" t="s">
        <v>203</v>
      </c>
      <c r="C23" s="51"/>
      <c r="D23" s="56"/>
      <c r="E23" s="56"/>
      <c r="F23" s="56"/>
      <c r="G23" s="39"/>
      <c r="H23" s="39"/>
    </row>
    <row r="24" spans="1:8" ht="18">
      <c r="A24" s="67" t="s">
        <v>204</v>
      </c>
      <c r="B24" s="46" t="s">
        <v>205</v>
      </c>
      <c r="C24" s="69"/>
      <c r="D24" s="56"/>
      <c r="E24" s="56"/>
      <c r="F24" s="56"/>
      <c r="G24" s="39"/>
      <c r="H24" s="39"/>
    </row>
    <row r="25" spans="1:8" ht="18">
      <c r="A25" s="67" t="s">
        <v>26</v>
      </c>
      <c r="B25" s="71" t="s">
        <v>206</v>
      </c>
      <c r="C25" s="51"/>
      <c r="D25" s="56"/>
      <c r="E25" s="56"/>
      <c r="F25" s="56"/>
      <c r="G25" s="39"/>
      <c r="H25" s="39"/>
    </row>
    <row r="26" spans="1:8" ht="18">
      <c r="A26" s="67" t="s">
        <v>28</v>
      </c>
      <c r="B26" s="46" t="s">
        <v>207</v>
      </c>
      <c r="C26" s="69"/>
      <c r="D26" s="56"/>
      <c r="E26" s="56"/>
      <c r="F26" s="56"/>
      <c r="G26" s="39"/>
      <c r="H26" s="39"/>
    </row>
    <row r="27" spans="1:8" ht="18">
      <c r="A27" s="67">
        <v>3</v>
      </c>
      <c r="B27" s="46" t="s">
        <v>208</v>
      </c>
      <c r="C27" s="51"/>
      <c r="D27" s="56"/>
      <c r="E27" s="56"/>
      <c r="F27" s="56"/>
      <c r="G27" s="39"/>
      <c r="H27" s="39"/>
    </row>
    <row r="28" spans="1:8" ht="18">
      <c r="A28" s="67" t="s">
        <v>209</v>
      </c>
      <c r="B28" s="46" t="s">
        <v>191</v>
      </c>
      <c r="C28" s="68"/>
      <c r="D28" s="56"/>
      <c r="E28" s="56"/>
      <c r="F28" s="56"/>
      <c r="G28" s="39"/>
      <c r="H28" s="39"/>
    </row>
    <row r="29" spans="1:8" ht="18">
      <c r="A29" s="67"/>
      <c r="B29" s="46" t="s">
        <v>192</v>
      </c>
      <c r="C29" s="51"/>
      <c r="D29" s="56"/>
      <c r="E29" s="56"/>
      <c r="F29" s="56"/>
      <c r="G29" s="39"/>
      <c r="H29" s="39"/>
    </row>
    <row r="30" spans="1:8" ht="18">
      <c r="A30" s="67"/>
      <c r="B30" s="46" t="s">
        <v>193</v>
      </c>
      <c r="C30" s="55"/>
      <c r="D30" s="56"/>
      <c r="E30" s="56"/>
      <c r="F30" s="56"/>
      <c r="G30" s="39"/>
      <c r="H30" s="39"/>
    </row>
    <row r="31" spans="1:8" ht="18">
      <c r="A31" s="67"/>
      <c r="B31" s="46" t="s">
        <v>194</v>
      </c>
      <c r="C31" s="55"/>
      <c r="D31" s="56"/>
      <c r="E31" s="56"/>
      <c r="F31" s="56"/>
      <c r="G31" s="39"/>
      <c r="H31" s="39"/>
    </row>
    <row r="32" spans="1:8" ht="18">
      <c r="A32" s="67" t="s">
        <v>210</v>
      </c>
      <c r="B32" s="46" t="s">
        <v>196</v>
      </c>
      <c r="C32" s="55"/>
      <c r="D32" s="56"/>
      <c r="E32" s="56"/>
      <c r="F32" s="56"/>
      <c r="G32" s="39"/>
      <c r="H32" s="39"/>
    </row>
    <row r="33" spans="1:8" ht="18">
      <c r="A33" s="67"/>
      <c r="B33" s="46" t="s">
        <v>197</v>
      </c>
      <c r="C33" s="69"/>
      <c r="D33" s="56"/>
      <c r="E33" s="56"/>
      <c r="F33" s="56"/>
      <c r="G33" s="39"/>
      <c r="H33" s="39"/>
    </row>
    <row r="34" spans="1:8" ht="18">
      <c r="A34" s="67"/>
      <c r="B34" s="46" t="s">
        <v>198</v>
      </c>
      <c r="C34" s="72"/>
      <c r="D34" s="56"/>
      <c r="E34" s="56"/>
      <c r="F34" s="56"/>
      <c r="G34" s="39"/>
      <c r="H34" s="39"/>
    </row>
    <row r="35" spans="1:8" ht="18">
      <c r="A35" s="67"/>
      <c r="B35" s="46" t="s">
        <v>194</v>
      </c>
      <c r="C35" s="72"/>
      <c r="D35" s="56"/>
      <c r="E35" s="56"/>
      <c r="F35" s="56"/>
      <c r="G35" s="39"/>
      <c r="H35" s="39"/>
    </row>
    <row r="36" spans="1:8" ht="18">
      <c r="A36" s="67" t="s">
        <v>6</v>
      </c>
      <c r="B36" s="46" t="s">
        <v>211</v>
      </c>
      <c r="C36" s="72"/>
      <c r="D36" s="56"/>
      <c r="E36" s="56"/>
      <c r="F36" s="56"/>
      <c r="G36" s="39"/>
      <c r="H36" s="39"/>
    </row>
    <row r="37" spans="1:8" ht="18">
      <c r="A37" s="67">
        <v>1</v>
      </c>
      <c r="B37" s="46" t="s">
        <v>205</v>
      </c>
      <c r="C37" s="72"/>
      <c r="D37" s="56"/>
      <c r="E37" s="56"/>
      <c r="F37" s="56"/>
      <c r="G37" s="39"/>
      <c r="H37" s="39"/>
    </row>
    <row r="38" spans="1:8" ht="18">
      <c r="A38" s="67" t="s">
        <v>190</v>
      </c>
      <c r="B38" s="46" t="s">
        <v>206</v>
      </c>
      <c r="C38" s="72"/>
      <c r="D38" s="56"/>
      <c r="E38" s="56"/>
      <c r="F38" s="56"/>
      <c r="G38" s="39"/>
      <c r="H38" s="39"/>
    </row>
    <row r="39" spans="1:8" ht="18">
      <c r="A39" s="67" t="s">
        <v>195</v>
      </c>
      <c r="B39" s="46" t="s">
        <v>207</v>
      </c>
      <c r="C39" s="56"/>
      <c r="D39" s="56"/>
      <c r="E39" s="56"/>
      <c r="F39" s="56"/>
      <c r="G39" s="39"/>
      <c r="H39" s="39"/>
    </row>
    <row r="40" spans="1:8" ht="18">
      <c r="A40" s="73">
        <v>2</v>
      </c>
      <c r="B40" s="46" t="s">
        <v>212</v>
      </c>
      <c r="C40" s="52"/>
      <c r="D40" s="74"/>
      <c r="E40" s="74"/>
      <c r="F40" s="74"/>
      <c r="G40" s="53"/>
      <c r="H40" s="54"/>
    </row>
    <row r="41" spans="1:8" ht="18">
      <c r="A41" s="73" t="s">
        <v>200</v>
      </c>
      <c r="B41" s="46" t="s">
        <v>213</v>
      </c>
      <c r="C41" s="56"/>
      <c r="D41" s="75"/>
      <c r="E41" s="75"/>
      <c r="F41" s="75"/>
      <c r="G41" s="57"/>
      <c r="H41" s="39"/>
    </row>
    <row r="42" spans="1:8" ht="18">
      <c r="A42" s="76"/>
      <c r="B42" s="50" t="s">
        <v>214</v>
      </c>
      <c r="C42" s="59"/>
      <c r="D42" s="56"/>
      <c r="E42" s="56"/>
      <c r="F42" s="68"/>
      <c r="G42" s="39"/>
      <c r="H42" s="39"/>
    </row>
    <row r="43" spans="1:8" ht="18">
      <c r="A43" s="76"/>
      <c r="B43" s="50" t="s">
        <v>215</v>
      </c>
      <c r="C43" s="59"/>
      <c r="D43" s="56"/>
      <c r="E43" s="56"/>
      <c r="F43" s="59"/>
      <c r="G43" s="39"/>
      <c r="H43" s="39"/>
    </row>
    <row r="44" spans="1:6" ht="18">
      <c r="A44" s="76"/>
      <c r="B44" s="50" t="s">
        <v>216</v>
      </c>
      <c r="C44" s="60"/>
      <c r="D44" s="60"/>
      <c r="E44" s="60"/>
      <c r="F44" s="60"/>
    </row>
    <row r="45" spans="1:6" ht="18">
      <c r="A45" s="73" t="s">
        <v>204</v>
      </c>
      <c r="B45" s="46" t="s">
        <v>217</v>
      </c>
      <c r="C45" s="56"/>
      <c r="D45" s="75"/>
      <c r="E45" s="75"/>
      <c r="F45" s="75"/>
    </row>
    <row r="46" spans="1:6" ht="18">
      <c r="A46" s="73" t="s">
        <v>218</v>
      </c>
      <c r="B46" s="46" t="s">
        <v>219</v>
      </c>
      <c r="C46" s="56"/>
      <c r="D46" s="75"/>
      <c r="E46" s="75"/>
      <c r="F46" s="75"/>
    </row>
    <row r="47" spans="1:6" ht="18">
      <c r="A47" s="67">
        <v>3</v>
      </c>
      <c r="B47" s="46" t="s">
        <v>220</v>
      </c>
      <c r="C47" s="56"/>
      <c r="D47" s="75"/>
      <c r="E47" s="75"/>
      <c r="F47" s="75"/>
    </row>
    <row r="48" spans="1:6" ht="18">
      <c r="A48" s="67" t="s">
        <v>209</v>
      </c>
      <c r="B48" s="46" t="s">
        <v>202</v>
      </c>
      <c r="C48" s="56"/>
      <c r="D48" s="75"/>
      <c r="E48" s="75"/>
      <c r="F48" s="75"/>
    </row>
    <row r="49" spans="1:6" ht="18">
      <c r="A49" s="67" t="s">
        <v>210</v>
      </c>
      <c r="B49" s="46" t="s">
        <v>219</v>
      </c>
      <c r="C49" s="56"/>
      <c r="D49" s="75"/>
      <c r="E49" s="75"/>
      <c r="F49" s="75"/>
    </row>
    <row r="50" spans="1:6" ht="18">
      <c r="A50" s="67">
        <v>4</v>
      </c>
      <c r="B50" s="46" t="s">
        <v>221</v>
      </c>
      <c r="C50" s="56"/>
      <c r="D50" s="75"/>
      <c r="E50" s="75"/>
      <c r="F50" s="75"/>
    </row>
    <row r="51" spans="1:6" ht="18">
      <c r="A51" s="67" t="s">
        <v>222</v>
      </c>
      <c r="B51" s="46" t="s">
        <v>202</v>
      </c>
      <c r="C51" s="56"/>
      <c r="D51" s="75"/>
      <c r="E51" s="75"/>
      <c r="F51" s="75"/>
    </row>
    <row r="52" spans="1:6" ht="18">
      <c r="A52" s="67" t="s">
        <v>223</v>
      </c>
      <c r="B52" s="46" t="s">
        <v>219</v>
      </c>
      <c r="C52" s="56"/>
      <c r="D52" s="75"/>
      <c r="E52" s="75"/>
      <c r="F52" s="75"/>
    </row>
    <row r="53" spans="1:6" ht="18">
      <c r="A53" s="67">
        <v>5</v>
      </c>
      <c r="B53" s="46" t="s">
        <v>224</v>
      </c>
      <c r="C53" s="56"/>
      <c r="D53" s="75"/>
      <c r="E53" s="75"/>
      <c r="F53" s="75"/>
    </row>
    <row r="54" spans="1:6" ht="18">
      <c r="A54" s="67" t="s">
        <v>225</v>
      </c>
      <c r="B54" s="46" t="s">
        <v>202</v>
      </c>
      <c r="C54" s="56"/>
      <c r="D54" s="75"/>
      <c r="E54" s="75"/>
      <c r="F54" s="75"/>
    </row>
    <row r="55" spans="1:6" ht="18">
      <c r="A55" s="67" t="s">
        <v>226</v>
      </c>
      <c r="B55" s="46" t="s">
        <v>219</v>
      </c>
      <c r="C55" s="56"/>
      <c r="D55" s="75"/>
      <c r="E55" s="75"/>
      <c r="F55" s="75"/>
    </row>
    <row r="56" spans="1:6" ht="18">
      <c r="A56" s="67">
        <v>6</v>
      </c>
      <c r="B56" s="46" t="s">
        <v>227</v>
      </c>
      <c r="C56" s="56"/>
      <c r="D56" s="75"/>
      <c r="E56" s="75"/>
      <c r="F56" s="75"/>
    </row>
    <row r="57" spans="1:6" ht="18">
      <c r="A57" s="67" t="s">
        <v>228</v>
      </c>
      <c r="B57" s="46" t="s">
        <v>202</v>
      </c>
      <c r="C57" s="56"/>
      <c r="D57" s="75"/>
      <c r="E57" s="75"/>
      <c r="F57" s="75"/>
    </row>
    <row r="58" spans="1:6" ht="18">
      <c r="A58" s="67" t="s">
        <v>229</v>
      </c>
      <c r="B58" s="46" t="s">
        <v>219</v>
      </c>
      <c r="C58" s="56"/>
      <c r="D58" s="75"/>
      <c r="E58" s="75"/>
      <c r="F58" s="75"/>
    </row>
    <row r="59" spans="1:6" ht="18">
      <c r="A59" s="67">
        <v>7</v>
      </c>
      <c r="B59" s="46" t="s">
        <v>230</v>
      </c>
      <c r="C59" s="56"/>
      <c r="D59" s="75"/>
      <c r="E59" s="75"/>
      <c r="F59" s="75"/>
    </row>
    <row r="60" spans="1:6" ht="18">
      <c r="A60" s="67" t="s">
        <v>231</v>
      </c>
      <c r="B60" s="46" t="s">
        <v>202</v>
      </c>
      <c r="C60" s="56"/>
      <c r="D60" s="75"/>
      <c r="E60" s="75"/>
      <c r="F60" s="75"/>
    </row>
    <row r="61" spans="1:6" ht="18">
      <c r="A61" s="67" t="s">
        <v>232</v>
      </c>
      <c r="B61" s="46" t="s">
        <v>219</v>
      </c>
      <c r="C61" s="56"/>
      <c r="D61" s="75"/>
      <c r="E61" s="75"/>
      <c r="F61" s="75"/>
    </row>
    <row r="62" spans="1:6" ht="18">
      <c r="A62" s="67">
        <v>8</v>
      </c>
      <c r="B62" s="46" t="s">
        <v>233</v>
      </c>
      <c r="C62" s="56"/>
      <c r="D62" s="75"/>
      <c r="E62" s="75"/>
      <c r="F62" s="75"/>
    </row>
    <row r="63" spans="1:6" ht="18">
      <c r="A63" s="67" t="s">
        <v>234</v>
      </c>
      <c r="B63" s="46" t="s">
        <v>202</v>
      </c>
      <c r="C63" s="56"/>
      <c r="D63" s="75"/>
      <c r="E63" s="75"/>
      <c r="F63" s="75"/>
    </row>
    <row r="64" spans="1:6" ht="18">
      <c r="A64" s="67" t="s">
        <v>235</v>
      </c>
      <c r="B64" s="46" t="s">
        <v>219</v>
      </c>
      <c r="C64" s="56"/>
      <c r="D64" s="75"/>
      <c r="E64" s="75"/>
      <c r="F64" s="75"/>
    </row>
    <row r="65" spans="1:6" ht="18">
      <c r="A65" s="67">
        <v>9</v>
      </c>
      <c r="B65" s="46" t="s">
        <v>236</v>
      </c>
      <c r="C65" s="56"/>
      <c r="D65" s="75"/>
      <c r="E65" s="75"/>
      <c r="F65" s="75"/>
    </row>
    <row r="66" spans="1:6" ht="18">
      <c r="A66" s="67" t="s">
        <v>237</v>
      </c>
      <c r="B66" s="46" t="s">
        <v>202</v>
      </c>
      <c r="C66" s="56"/>
      <c r="D66" s="75"/>
      <c r="E66" s="75"/>
      <c r="F66" s="75"/>
    </row>
    <row r="67" spans="1:6" ht="18">
      <c r="A67" s="67" t="s">
        <v>238</v>
      </c>
      <c r="B67" s="46" t="s">
        <v>219</v>
      </c>
      <c r="C67" s="56"/>
      <c r="D67" s="75"/>
      <c r="E67" s="75"/>
      <c r="F67" s="75"/>
    </row>
    <row r="68" spans="1:6" ht="18">
      <c r="A68" s="67">
        <v>10</v>
      </c>
      <c r="B68" s="46" t="s">
        <v>239</v>
      </c>
      <c r="C68" s="56"/>
      <c r="D68" s="75"/>
      <c r="E68" s="75"/>
      <c r="F68" s="75"/>
    </row>
    <row r="69" spans="1:6" ht="18">
      <c r="A69" s="67" t="s">
        <v>240</v>
      </c>
      <c r="B69" s="46" t="s">
        <v>202</v>
      </c>
      <c r="C69" s="56"/>
      <c r="D69" s="75"/>
      <c r="E69" s="75"/>
      <c r="F69" s="75"/>
    </row>
    <row r="70" spans="1:6" ht="18">
      <c r="A70" s="67" t="s">
        <v>241</v>
      </c>
      <c r="B70" s="46" t="s">
        <v>219</v>
      </c>
      <c r="C70" s="56"/>
      <c r="D70" s="75"/>
      <c r="E70" s="75"/>
      <c r="F70" s="75"/>
    </row>
    <row r="71" spans="1:8" ht="18">
      <c r="A71" s="67">
        <v>11</v>
      </c>
      <c r="B71" s="51" t="s">
        <v>242</v>
      </c>
      <c r="C71" s="52"/>
      <c r="D71" s="74"/>
      <c r="E71" s="74"/>
      <c r="F71" s="74"/>
      <c r="G71" s="53"/>
      <c r="H71" s="54"/>
    </row>
    <row r="72" spans="1:8" ht="18">
      <c r="A72" s="67">
        <v>1</v>
      </c>
      <c r="B72" s="55" t="s">
        <v>243</v>
      </c>
      <c r="C72" s="56"/>
      <c r="D72" s="75"/>
      <c r="E72" s="75"/>
      <c r="F72" s="75"/>
      <c r="G72" s="57"/>
      <c r="H72" s="39"/>
    </row>
    <row r="73" spans="1:8" ht="31.5">
      <c r="A73" s="67"/>
      <c r="B73" s="58" t="s">
        <v>244</v>
      </c>
      <c r="C73" s="59"/>
      <c r="D73" s="56"/>
      <c r="E73" s="56"/>
      <c r="F73" s="68"/>
      <c r="G73" s="39"/>
      <c r="H73" s="39"/>
    </row>
    <row r="74" spans="1:8" ht="18">
      <c r="A74" s="67">
        <v>2</v>
      </c>
      <c r="B74" s="51" t="s">
        <v>242</v>
      </c>
      <c r="C74" s="59"/>
      <c r="D74" s="56"/>
      <c r="E74" s="56"/>
      <c r="F74" s="59"/>
      <c r="G74" s="39"/>
      <c r="H74" s="39"/>
    </row>
    <row r="75" spans="1:6" ht="18">
      <c r="A75" s="67"/>
      <c r="B75" s="58" t="s">
        <v>245</v>
      </c>
      <c r="C75" s="60"/>
      <c r="D75" s="60"/>
      <c r="E75" s="60"/>
      <c r="F75" s="60"/>
    </row>
    <row r="76" spans="4:6" ht="18">
      <c r="D76" s="171" t="s">
        <v>253</v>
      </c>
      <c r="E76" s="171"/>
      <c r="F76" s="171"/>
    </row>
    <row r="77" spans="4:6" ht="18">
      <c r="D77" s="172" t="s">
        <v>254</v>
      </c>
      <c r="E77" s="172"/>
      <c r="F77" s="172"/>
    </row>
  </sheetData>
  <sheetProtection/>
  <mergeCells count="15">
    <mergeCell ref="D76:F76"/>
    <mergeCell ref="D77:F77"/>
    <mergeCell ref="A6:F6"/>
    <mergeCell ref="E7:F7"/>
    <mergeCell ref="A8:A9"/>
    <mergeCell ref="B8:B9"/>
    <mergeCell ref="C8:C9"/>
    <mergeCell ref="D8:D9"/>
    <mergeCell ref="E8:F8"/>
    <mergeCell ref="A1:F1"/>
    <mergeCell ref="A2:B2"/>
    <mergeCell ref="E2:F2"/>
    <mergeCell ref="A3:B3"/>
    <mergeCell ref="A4:F4"/>
    <mergeCell ref="A5:F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83"/>
  <sheetViews>
    <sheetView zoomScalePageLayoutView="0" workbookViewId="0" topLeftCell="A23">
      <selection activeCell="C31" sqref="C31"/>
    </sheetView>
  </sheetViews>
  <sheetFormatPr defaultColWidth="9.140625" defaultRowHeight="12.75"/>
  <cols>
    <col min="2" max="2" width="30.28125" style="0" customWidth="1"/>
    <col min="3" max="3" width="10.28125" style="0" customWidth="1"/>
    <col min="4" max="4" width="11.140625" style="0" customWidth="1"/>
    <col min="6" max="6" width="9.7109375" style="0" customWidth="1"/>
  </cols>
  <sheetData>
    <row r="1" spans="1:7" ht="24" customHeight="1">
      <c r="A1" s="145" t="s">
        <v>176</v>
      </c>
      <c r="B1" s="145"/>
      <c r="C1" s="145"/>
      <c r="D1" s="145"/>
      <c r="E1" s="145"/>
      <c r="F1" s="145"/>
      <c r="G1" s="145"/>
    </row>
    <row r="2" spans="1:4" ht="15.75">
      <c r="A2" s="141" t="s">
        <v>159</v>
      </c>
      <c r="B2" s="141"/>
      <c r="C2" s="141"/>
      <c r="D2" s="141"/>
    </row>
    <row r="3" spans="1:4" ht="15.75" customHeight="1">
      <c r="A3" s="142" t="s">
        <v>173</v>
      </c>
      <c r="B3" s="142"/>
      <c r="C3" s="142"/>
      <c r="D3" s="142"/>
    </row>
    <row r="4" ht="12.75">
      <c r="A4" s="1"/>
    </row>
    <row r="5" spans="1:7" ht="71.25" customHeight="1">
      <c r="A5" s="139" t="s">
        <v>334</v>
      </c>
      <c r="B5" s="139"/>
      <c r="C5" s="139"/>
      <c r="D5" s="139"/>
      <c r="E5" s="139"/>
      <c r="F5" s="139"/>
      <c r="G5" s="139"/>
    </row>
    <row r="6" spans="1:7" ht="36" customHeight="1">
      <c r="A6" s="16" t="s">
        <v>0</v>
      </c>
      <c r="B6" s="16" t="s">
        <v>1</v>
      </c>
      <c r="C6" s="16" t="s">
        <v>46</v>
      </c>
      <c r="D6" s="16" t="s">
        <v>47</v>
      </c>
      <c r="E6" s="7"/>
      <c r="F6" s="7"/>
      <c r="G6" s="7"/>
    </row>
    <row r="7" spans="1:7" ht="32.25" customHeight="1">
      <c r="A7" s="16" t="s">
        <v>4</v>
      </c>
      <c r="B7" s="26" t="s">
        <v>48</v>
      </c>
      <c r="C7" s="16">
        <v>18</v>
      </c>
      <c r="D7" s="16"/>
      <c r="E7" s="7"/>
      <c r="F7" s="7"/>
      <c r="G7" s="7"/>
    </row>
    <row r="8" spans="1:7" ht="32.25" customHeight="1">
      <c r="A8" s="16" t="s">
        <v>6</v>
      </c>
      <c r="B8" s="26" t="s">
        <v>49</v>
      </c>
      <c r="C8" s="16"/>
      <c r="D8" s="16"/>
      <c r="E8" s="7"/>
      <c r="F8" s="7"/>
      <c r="G8" s="7"/>
    </row>
    <row r="9" spans="1:7" ht="32.25" customHeight="1">
      <c r="A9" s="16">
        <v>1</v>
      </c>
      <c r="B9" s="26" t="s">
        <v>50</v>
      </c>
      <c r="C9" s="16">
        <v>16</v>
      </c>
      <c r="D9" s="16"/>
      <c r="E9" s="7"/>
      <c r="F9" s="7"/>
      <c r="G9" s="7"/>
    </row>
    <row r="10" spans="1:7" ht="32.25" customHeight="1">
      <c r="A10" s="16">
        <v>2</v>
      </c>
      <c r="B10" s="26" t="s">
        <v>51</v>
      </c>
      <c r="C10" s="16"/>
      <c r="D10" s="16"/>
      <c r="E10" s="7"/>
      <c r="F10" s="7"/>
      <c r="G10" s="7"/>
    </row>
    <row r="11" spans="1:7" ht="32.25" customHeight="1">
      <c r="A11" s="16">
        <v>3</v>
      </c>
      <c r="B11" s="26" t="s">
        <v>52</v>
      </c>
      <c r="C11" s="16"/>
      <c r="D11" s="16"/>
      <c r="E11" s="7"/>
      <c r="F11" s="7"/>
      <c r="G11" s="7"/>
    </row>
    <row r="12" spans="1:7" ht="27" customHeight="1">
      <c r="A12" s="16">
        <v>4</v>
      </c>
      <c r="B12" s="26" t="s">
        <v>53</v>
      </c>
      <c r="C12" s="16"/>
      <c r="D12" s="16"/>
      <c r="E12" s="7"/>
      <c r="F12" s="7"/>
      <c r="G12" s="7"/>
    </row>
    <row r="13" spans="1:7" ht="27" customHeight="1">
      <c r="A13" s="16">
        <v>5</v>
      </c>
      <c r="B13" s="26" t="s">
        <v>54</v>
      </c>
      <c r="C13" s="16">
        <v>4</v>
      </c>
      <c r="D13" s="16"/>
      <c r="E13" s="7"/>
      <c r="F13" s="7"/>
      <c r="G13" s="7"/>
    </row>
    <row r="14" spans="1:7" ht="33.75" customHeight="1">
      <c r="A14" s="16">
        <v>6</v>
      </c>
      <c r="B14" s="26" t="s">
        <v>55</v>
      </c>
      <c r="C14" s="16"/>
      <c r="D14" s="16"/>
      <c r="E14" s="7"/>
      <c r="F14" s="7"/>
      <c r="G14" s="7"/>
    </row>
    <row r="15" spans="1:7" ht="24" customHeight="1">
      <c r="A15" s="16">
        <v>7</v>
      </c>
      <c r="B15" s="26" t="s">
        <v>56</v>
      </c>
      <c r="C15" s="27"/>
      <c r="D15" s="16"/>
      <c r="E15" s="7"/>
      <c r="F15" s="7"/>
      <c r="G15" s="7"/>
    </row>
    <row r="16" spans="1:7" ht="24" customHeight="1">
      <c r="A16" s="16">
        <v>8</v>
      </c>
      <c r="B16" s="26" t="s">
        <v>57</v>
      </c>
      <c r="C16" s="16">
        <v>41.4</v>
      </c>
      <c r="D16" s="16"/>
      <c r="E16" s="7"/>
      <c r="F16" s="7"/>
      <c r="G16" s="7"/>
    </row>
    <row r="17" spans="1:7" ht="24" customHeight="1">
      <c r="A17" s="16" t="s">
        <v>8</v>
      </c>
      <c r="B17" s="26" t="s">
        <v>58</v>
      </c>
      <c r="C17" s="16">
        <v>1</v>
      </c>
      <c r="D17" s="16"/>
      <c r="E17" s="7"/>
      <c r="F17" s="7"/>
      <c r="G17" s="7"/>
    </row>
    <row r="18" spans="1:7" ht="23.25" customHeight="1">
      <c r="A18" s="16" t="s">
        <v>10</v>
      </c>
      <c r="B18" s="26" t="s">
        <v>180</v>
      </c>
      <c r="C18" s="16">
        <f>15180+2009</f>
        <v>17189</v>
      </c>
      <c r="D18" s="16"/>
      <c r="E18" s="7"/>
      <c r="F18" s="7"/>
      <c r="G18" s="7"/>
    </row>
    <row r="19" spans="1:7" ht="42" customHeight="1">
      <c r="A19" s="16" t="s">
        <v>12</v>
      </c>
      <c r="B19" s="26" t="s">
        <v>181</v>
      </c>
      <c r="C19" s="16"/>
      <c r="D19" s="28"/>
      <c r="E19" s="7"/>
      <c r="F19" s="7"/>
      <c r="G19" s="7"/>
    </row>
    <row r="20" spans="1:7" ht="20.25" customHeight="1">
      <c r="A20" s="16" t="s">
        <v>14</v>
      </c>
      <c r="B20" s="26" t="s">
        <v>59</v>
      </c>
      <c r="C20" s="16"/>
      <c r="D20" s="29"/>
      <c r="E20" s="7"/>
      <c r="F20" s="7"/>
      <c r="G20" s="7"/>
    </row>
    <row r="21" spans="1:7" ht="17.25" customHeight="1">
      <c r="A21" s="16">
        <v>1</v>
      </c>
      <c r="B21" s="26" t="s">
        <v>141</v>
      </c>
      <c r="C21" s="16">
        <v>720</v>
      </c>
      <c r="D21" s="29"/>
      <c r="E21" s="7"/>
      <c r="F21" s="7"/>
      <c r="G21" s="7"/>
    </row>
    <row r="22" spans="1:7" ht="37.5" customHeight="1">
      <c r="A22" s="16">
        <v>2</v>
      </c>
      <c r="B22" s="26" t="s">
        <v>142</v>
      </c>
      <c r="C22" s="16">
        <v>240</v>
      </c>
      <c r="D22" s="28"/>
      <c r="E22" s="7"/>
      <c r="F22" s="7"/>
      <c r="G22" s="7"/>
    </row>
    <row r="23" spans="1:7" ht="23.25" customHeight="1">
      <c r="A23" s="16">
        <v>3</v>
      </c>
      <c r="B23" s="26" t="s">
        <v>143</v>
      </c>
      <c r="C23" s="16">
        <v>48</v>
      </c>
      <c r="D23" s="28"/>
      <c r="E23" s="7"/>
      <c r="F23" s="7"/>
      <c r="G23" s="7"/>
    </row>
    <row r="24" spans="1:7" ht="61.5" customHeight="1">
      <c r="A24" s="16">
        <v>4</v>
      </c>
      <c r="B24" s="26" t="s">
        <v>144</v>
      </c>
      <c r="C24" s="16">
        <v>255</v>
      </c>
      <c r="D24" s="16"/>
      <c r="E24" s="7"/>
      <c r="F24" s="7"/>
      <c r="G24" s="7"/>
    </row>
    <row r="25" spans="1:7" ht="59.25" customHeight="1">
      <c r="A25" s="16">
        <v>5</v>
      </c>
      <c r="B25" s="30" t="s">
        <v>145</v>
      </c>
      <c r="C25" s="16">
        <v>12</v>
      </c>
      <c r="D25" s="16"/>
      <c r="E25" s="7"/>
      <c r="F25" s="7"/>
      <c r="G25" s="7"/>
    </row>
    <row r="26" spans="1:7" ht="35.25" customHeight="1">
      <c r="A26" s="143" t="s">
        <v>42</v>
      </c>
      <c r="B26" s="26" t="s">
        <v>60</v>
      </c>
      <c r="C26" s="143"/>
      <c r="D26" s="143"/>
      <c r="E26" s="7"/>
      <c r="F26" s="7"/>
      <c r="G26" s="7"/>
    </row>
    <row r="27" spans="1:7" ht="23.25" customHeight="1">
      <c r="A27" s="143"/>
      <c r="B27" s="26" t="s">
        <v>61</v>
      </c>
      <c r="C27" s="143"/>
      <c r="D27" s="143"/>
      <c r="E27" s="7"/>
      <c r="F27" s="7"/>
      <c r="G27" s="7"/>
    </row>
    <row r="28" spans="1:7" ht="39.75" customHeight="1">
      <c r="A28" s="16">
        <v>1</v>
      </c>
      <c r="B28" s="26" t="s">
        <v>62</v>
      </c>
      <c r="C28" s="16">
        <v>3</v>
      </c>
      <c r="D28" s="16"/>
      <c r="E28" s="7"/>
      <c r="F28" s="7"/>
      <c r="G28" s="7"/>
    </row>
    <row r="29" spans="1:7" ht="27" customHeight="1">
      <c r="A29" s="16">
        <v>1.1</v>
      </c>
      <c r="B29" s="26" t="s">
        <v>160</v>
      </c>
      <c r="C29" s="16">
        <v>1</v>
      </c>
      <c r="D29" s="16"/>
      <c r="E29" s="7"/>
      <c r="F29" s="7"/>
      <c r="G29" s="7"/>
    </row>
    <row r="30" spans="1:7" ht="27" customHeight="1">
      <c r="A30" s="16">
        <v>1.2</v>
      </c>
      <c r="B30" s="26" t="s">
        <v>161</v>
      </c>
      <c r="C30" s="16">
        <v>1</v>
      </c>
      <c r="D30" s="16"/>
      <c r="E30" s="7"/>
      <c r="F30" s="7"/>
      <c r="G30" s="7"/>
    </row>
    <row r="31" spans="1:7" ht="27" customHeight="1">
      <c r="A31" s="16">
        <v>1.3</v>
      </c>
      <c r="B31" s="26" t="s">
        <v>162</v>
      </c>
      <c r="C31" s="16">
        <v>1</v>
      </c>
      <c r="D31" s="16"/>
      <c r="E31" s="7"/>
      <c r="F31" s="7"/>
      <c r="G31" s="7"/>
    </row>
    <row r="32" spans="1:7" ht="65.25" customHeight="1">
      <c r="A32" s="16">
        <v>2</v>
      </c>
      <c r="B32" s="26" t="s">
        <v>63</v>
      </c>
      <c r="C32" s="16">
        <v>3</v>
      </c>
      <c r="D32" s="16"/>
      <c r="E32" s="7"/>
      <c r="F32" s="7"/>
      <c r="G32" s="7"/>
    </row>
    <row r="33" spans="1:7" ht="27" customHeight="1">
      <c r="A33" s="16">
        <v>2.1</v>
      </c>
      <c r="B33" s="26" t="s">
        <v>160</v>
      </c>
      <c r="C33" s="16">
        <v>1</v>
      </c>
      <c r="D33" s="16"/>
      <c r="E33" s="7"/>
      <c r="F33" s="7"/>
      <c r="G33" s="7"/>
    </row>
    <row r="34" spans="1:7" ht="27" customHeight="1">
      <c r="A34" s="16">
        <v>2.2</v>
      </c>
      <c r="B34" s="26" t="s">
        <v>161</v>
      </c>
      <c r="C34" s="16">
        <v>1</v>
      </c>
      <c r="D34" s="16"/>
      <c r="E34" s="7"/>
      <c r="F34" s="7"/>
      <c r="G34" s="7"/>
    </row>
    <row r="35" spans="1:7" ht="27" customHeight="1">
      <c r="A35" s="16">
        <v>2.3</v>
      </c>
      <c r="B35" s="26" t="s">
        <v>162</v>
      </c>
      <c r="C35" s="16">
        <v>1</v>
      </c>
      <c r="D35" s="16"/>
      <c r="E35" s="7"/>
      <c r="F35" s="7"/>
      <c r="G35" s="7"/>
    </row>
    <row r="36" spans="1:7" ht="63" customHeight="1">
      <c r="A36" s="16">
        <v>3</v>
      </c>
      <c r="B36" s="26" t="s">
        <v>64</v>
      </c>
      <c r="C36" s="16"/>
      <c r="D36" s="16"/>
      <c r="E36" s="7"/>
      <c r="F36" s="7"/>
      <c r="G36" s="7"/>
    </row>
    <row r="37" spans="1:7" ht="15.75">
      <c r="A37" s="16">
        <v>4</v>
      </c>
      <c r="B37" s="26" t="s">
        <v>3</v>
      </c>
      <c r="C37" s="16"/>
      <c r="D37" s="16"/>
      <c r="E37" s="7"/>
      <c r="F37" s="7"/>
      <c r="G37" s="7"/>
    </row>
    <row r="38" spans="1:7" ht="55.5" customHeight="1">
      <c r="A38" s="143" t="s">
        <v>44</v>
      </c>
      <c r="B38" s="26" t="s">
        <v>65</v>
      </c>
      <c r="C38" s="143">
        <v>60</v>
      </c>
      <c r="D38" s="143" t="s">
        <v>66</v>
      </c>
      <c r="E38" s="7"/>
      <c r="F38" s="7"/>
      <c r="G38" s="7"/>
    </row>
    <row r="39" spans="1:7" ht="33" customHeight="1">
      <c r="A39" s="143"/>
      <c r="B39" s="26" t="s">
        <v>61</v>
      </c>
      <c r="C39" s="143"/>
      <c r="D39" s="143"/>
      <c r="E39" s="7"/>
      <c r="F39" s="7"/>
      <c r="G39" s="7"/>
    </row>
    <row r="40" spans="1:7" ht="45" customHeight="1">
      <c r="A40" s="16" t="s">
        <v>45</v>
      </c>
      <c r="B40" s="26" t="s">
        <v>67</v>
      </c>
      <c r="C40" s="16">
        <v>23</v>
      </c>
      <c r="D40" s="16" t="s">
        <v>68</v>
      </c>
      <c r="E40" s="7"/>
      <c r="F40" s="7"/>
      <c r="G40" s="7"/>
    </row>
    <row r="41" spans="1:7" ht="15.75">
      <c r="A41" s="16">
        <v>1</v>
      </c>
      <c r="B41" s="26" t="s">
        <v>69</v>
      </c>
      <c r="C41" s="16">
        <v>8</v>
      </c>
      <c r="D41" s="16"/>
      <c r="E41" s="7"/>
      <c r="F41" s="7"/>
      <c r="G41" s="7"/>
    </row>
    <row r="42" spans="1:7" ht="23.25" customHeight="1">
      <c r="A42" s="16">
        <v>2</v>
      </c>
      <c r="B42" s="26" t="s">
        <v>70</v>
      </c>
      <c r="C42" s="16"/>
      <c r="D42" s="16"/>
      <c r="E42" s="7"/>
      <c r="F42" s="7"/>
      <c r="G42" s="7"/>
    </row>
    <row r="43" spans="1:7" ht="30.75" customHeight="1">
      <c r="A43" s="16">
        <v>3</v>
      </c>
      <c r="B43" s="26" t="s">
        <v>71</v>
      </c>
      <c r="C43" s="16"/>
      <c r="D43" s="16"/>
      <c r="E43" s="7"/>
      <c r="F43" s="7"/>
      <c r="G43" s="7"/>
    </row>
    <row r="44" spans="1:7" ht="51" customHeight="1">
      <c r="A44" s="16">
        <v>4</v>
      </c>
      <c r="B44" s="26" t="s">
        <v>72</v>
      </c>
      <c r="C44" s="16">
        <v>15</v>
      </c>
      <c r="D44" s="16"/>
      <c r="E44" s="7"/>
      <c r="F44" s="7"/>
      <c r="G44" s="7"/>
    </row>
    <row r="45" spans="1:7" ht="32.25" customHeight="1">
      <c r="A45" s="16">
        <v>5</v>
      </c>
      <c r="B45" s="26" t="s">
        <v>157</v>
      </c>
      <c r="C45" s="16"/>
      <c r="D45" s="16"/>
      <c r="E45" s="7"/>
      <c r="F45" s="7"/>
      <c r="G45" s="7"/>
    </row>
    <row r="46" spans="1:7" ht="15.75">
      <c r="A46" s="16">
        <v>6</v>
      </c>
      <c r="B46" s="26" t="s">
        <v>73</v>
      </c>
      <c r="C46" s="16"/>
      <c r="D46" s="16"/>
      <c r="E46" s="7"/>
      <c r="F46" s="7"/>
      <c r="G46" s="7"/>
    </row>
    <row r="47" spans="1:7" ht="15">
      <c r="A47" s="8"/>
      <c r="B47" s="25"/>
      <c r="C47" s="25"/>
      <c r="D47" s="25"/>
      <c r="E47" s="25"/>
      <c r="F47" s="25"/>
      <c r="G47" s="25"/>
    </row>
    <row r="48" spans="1:7" ht="29.25" customHeight="1">
      <c r="A48" s="16" t="s">
        <v>45</v>
      </c>
      <c r="B48" s="16" t="s">
        <v>74</v>
      </c>
      <c r="C48" s="16">
        <v>83</v>
      </c>
      <c r="D48" s="16" t="s">
        <v>68</v>
      </c>
      <c r="E48" s="7"/>
      <c r="F48" s="7"/>
      <c r="G48" s="7"/>
    </row>
    <row r="49" spans="1:7" ht="15.75">
      <c r="A49" s="16">
        <v>1</v>
      </c>
      <c r="B49" s="26" t="s">
        <v>69</v>
      </c>
      <c r="C49" s="16">
        <v>8</v>
      </c>
      <c r="D49" s="16"/>
      <c r="E49" s="7"/>
      <c r="F49" s="7"/>
      <c r="G49" s="7"/>
    </row>
    <row r="50" spans="1:7" ht="15.75">
      <c r="A50" s="16">
        <v>2</v>
      </c>
      <c r="B50" s="26" t="s">
        <v>70</v>
      </c>
      <c r="C50" s="16"/>
      <c r="D50" s="16"/>
      <c r="E50" s="7"/>
      <c r="F50" s="7"/>
      <c r="G50" s="7"/>
    </row>
    <row r="51" spans="1:7" ht="25.5" customHeight="1">
      <c r="A51" s="16">
        <v>3</v>
      </c>
      <c r="B51" s="26" t="s">
        <v>71</v>
      </c>
      <c r="C51" s="16"/>
      <c r="D51" s="16"/>
      <c r="E51" s="7"/>
      <c r="F51" s="7"/>
      <c r="G51" s="7"/>
    </row>
    <row r="52" spans="1:7" ht="32.25" customHeight="1">
      <c r="A52" s="16">
        <v>4</v>
      </c>
      <c r="B52" s="26" t="s">
        <v>72</v>
      </c>
      <c r="C52" s="16">
        <v>15</v>
      </c>
      <c r="D52" s="16"/>
      <c r="E52" s="7"/>
      <c r="F52" s="7"/>
      <c r="G52" s="7"/>
    </row>
    <row r="53" spans="1:7" ht="15.75">
      <c r="A53" s="16">
        <v>5</v>
      </c>
      <c r="B53" s="26" t="s">
        <v>157</v>
      </c>
      <c r="C53" s="16"/>
      <c r="D53" s="16"/>
      <c r="E53" s="7"/>
      <c r="F53" s="7"/>
      <c r="G53" s="7"/>
    </row>
    <row r="54" spans="1:7" ht="15.75">
      <c r="A54" s="16">
        <v>6</v>
      </c>
      <c r="B54" s="26" t="s">
        <v>158</v>
      </c>
      <c r="C54" s="16">
        <v>60</v>
      </c>
      <c r="D54" s="16"/>
      <c r="E54" s="7"/>
      <c r="F54" s="7"/>
      <c r="G54" s="7"/>
    </row>
    <row r="55" spans="1:7" ht="15.75">
      <c r="A55" s="9"/>
      <c r="B55" s="7"/>
      <c r="C55" s="7"/>
      <c r="D55" s="7"/>
      <c r="E55" s="7"/>
      <c r="F55" s="7"/>
      <c r="G55" s="7"/>
    </row>
    <row r="56" spans="1:7" ht="34.5">
      <c r="A56" s="16"/>
      <c r="B56" s="16" t="s">
        <v>1</v>
      </c>
      <c r="C56" s="16" t="s">
        <v>146</v>
      </c>
      <c r="D56" s="7"/>
      <c r="E56" s="7"/>
      <c r="F56" s="7"/>
      <c r="G56" s="7"/>
    </row>
    <row r="57" spans="1:7" ht="15.75">
      <c r="A57" s="26" t="s">
        <v>75</v>
      </c>
      <c r="B57" s="26" t="s">
        <v>76</v>
      </c>
      <c r="C57" s="16"/>
      <c r="D57" s="7"/>
      <c r="E57" s="7"/>
      <c r="F57" s="7"/>
      <c r="G57" s="7"/>
    </row>
    <row r="58" spans="1:7" ht="15.75">
      <c r="A58" s="26" t="s">
        <v>77</v>
      </c>
      <c r="B58" s="26" t="s">
        <v>78</v>
      </c>
      <c r="C58" s="16"/>
      <c r="D58" s="7"/>
      <c r="E58" s="7"/>
      <c r="F58" s="7"/>
      <c r="G58" s="7"/>
    </row>
    <row r="59" spans="1:7" ht="15.75">
      <c r="A59" s="9"/>
      <c r="B59" s="7"/>
      <c r="C59" s="7"/>
      <c r="D59" s="7"/>
      <c r="E59" s="7"/>
      <c r="F59" s="7"/>
      <c r="G59" s="7"/>
    </row>
    <row r="60" spans="1:7" ht="66">
      <c r="A60" s="16"/>
      <c r="B60" s="16" t="s">
        <v>1</v>
      </c>
      <c r="C60" s="16" t="s">
        <v>147</v>
      </c>
      <c r="D60" s="16" t="s">
        <v>79</v>
      </c>
      <c r="E60" s="16" t="s">
        <v>80</v>
      </c>
      <c r="F60" s="7"/>
      <c r="G60" s="7"/>
    </row>
    <row r="61" spans="1:7" ht="15.75">
      <c r="A61" s="16" t="s">
        <v>81</v>
      </c>
      <c r="B61" s="26" t="s">
        <v>82</v>
      </c>
      <c r="C61" s="16">
        <v>0</v>
      </c>
      <c r="D61" s="16"/>
      <c r="E61" s="16"/>
      <c r="F61" s="7"/>
      <c r="G61" s="7"/>
    </row>
    <row r="62" spans="1:7" ht="15.75">
      <c r="A62" s="16" t="s">
        <v>83</v>
      </c>
      <c r="B62" s="26" t="s">
        <v>84</v>
      </c>
      <c r="C62" s="16">
        <v>0</v>
      </c>
      <c r="D62" s="16"/>
      <c r="E62" s="16"/>
      <c r="F62" s="7"/>
      <c r="G62" s="7"/>
    </row>
    <row r="63" spans="1:7" ht="15.75">
      <c r="A63" s="9"/>
      <c r="B63" s="7"/>
      <c r="C63" s="7"/>
      <c r="D63" s="7"/>
      <c r="E63" s="7"/>
      <c r="F63" s="7"/>
      <c r="G63" s="7"/>
    </row>
    <row r="64" spans="1:7" ht="31.5">
      <c r="A64" s="143" t="s">
        <v>85</v>
      </c>
      <c r="B64" s="143" t="s">
        <v>86</v>
      </c>
      <c r="C64" s="16" t="s">
        <v>87</v>
      </c>
      <c r="D64" s="143" t="s">
        <v>88</v>
      </c>
      <c r="E64" s="143"/>
      <c r="F64" s="143" t="s">
        <v>140</v>
      </c>
      <c r="G64" s="143"/>
    </row>
    <row r="65" spans="1:7" ht="15.75">
      <c r="A65" s="143"/>
      <c r="B65" s="143"/>
      <c r="C65" s="16"/>
      <c r="D65" s="16" t="s">
        <v>89</v>
      </c>
      <c r="E65" s="16" t="s">
        <v>90</v>
      </c>
      <c r="F65" s="16" t="s">
        <v>89</v>
      </c>
      <c r="G65" s="16" t="s">
        <v>90</v>
      </c>
    </row>
    <row r="66" spans="1:7" ht="15.75">
      <c r="A66" s="16">
        <v>1</v>
      </c>
      <c r="B66" s="26" t="s">
        <v>91</v>
      </c>
      <c r="C66" s="16">
        <v>1</v>
      </c>
      <c r="D66" s="16"/>
      <c r="E66" s="16">
        <v>2</v>
      </c>
      <c r="F66" s="16"/>
      <c r="G66" s="16">
        <v>0.14</v>
      </c>
    </row>
    <row r="67" spans="1:7" ht="15.75">
      <c r="A67" s="16">
        <v>2</v>
      </c>
      <c r="B67" s="26" t="s">
        <v>92</v>
      </c>
      <c r="C67" s="16"/>
      <c r="D67" s="16"/>
      <c r="E67" s="16"/>
      <c r="F67" s="16"/>
      <c r="G67" s="16"/>
    </row>
    <row r="68" spans="1:7" ht="48.75" customHeight="1">
      <c r="A68" s="183" t="s">
        <v>148</v>
      </c>
      <c r="B68" s="183"/>
      <c r="C68" s="183"/>
      <c r="D68" s="183"/>
      <c r="E68" s="183"/>
      <c r="F68" s="183"/>
      <c r="G68" s="183"/>
    </row>
    <row r="69" spans="1:7" ht="21" customHeight="1">
      <c r="A69" s="16"/>
      <c r="B69" s="16" t="s">
        <v>1</v>
      </c>
      <c r="C69" s="16" t="s">
        <v>93</v>
      </c>
      <c r="D69" s="16" t="s">
        <v>94</v>
      </c>
      <c r="E69" s="7"/>
      <c r="F69" s="7"/>
      <c r="G69" s="7"/>
    </row>
    <row r="70" spans="1:7" ht="44.25" customHeight="1">
      <c r="A70" s="26" t="s">
        <v>95</v>
      </c>
      <c r="B70" s="26" t="s">
        <v>96</v>
      </c>
      <c r="C70" s="16" t="s">
        <v>149</v>
      </c>
      <c r="D70" s="16"/>
      <c r="E70" s="7"/>
      <c r="F70" s="7"/>
      <c r="G70" s="7"/>
    </row>
    <row r="71" spans="1:7" ht="43.5" customHeight="1">
      <c r="A71" s="26" t="s">
        <v>97</v>
      </c>
      <c r="B71" s="26" t="s">
        <v>98</v>
      </c>
      <c r="C71" s="16" t="s">
        <v>149</v>
      </c>
      <c r="D71" s="16"/>
      <c r="E71" s="7"/>
      <c r="F71" s="7"/>
      <c r="G71" s="7"/>
    </row>
    <row r="72" spans="1:7" ht="24" customHeight="1">
      <c r="A72" s="26" t="s">
        <v>99</v>
      </c>
      <c r="B72" s="26" t="s">
        <v>100</v>
      </c>
      <c r="C72" s="16" t="s">
        <v>149</v>
      </c>
      <c r="D72" s="16"/>
      <c r="E72" s="7"/>
      <c r="F72" s="7"/>
      <c r="G72" s="7"/>
    </row>
    <row r="73" spans="1:7" ht="39" customHeight="1">
      <c r="A73" s="26" t="s">
        <v>101</v>
      </c>
      <c r="B73" s="26" t="s">
        <v>102</v>
      </c>
      <c r="C73" s="16" t="s">
        <v>149</v>
      </c>
      <c r="D73" s="16"/>
      <c r="E73" s="7"/>
      <c r="F73" s="7"/>
      <c r="G73" s="7"/>
    </row>
    <row r="74" spans="1:7" ht="15.75">
      <c r="A74" s="26" t="s">
        <v>103</v>
      </c>
      <c r="B74" s="26" t="s">
        <v>104</v>
      </c>
      <c r="C74" s="16" t="s">
        <v>149</v>
      </c>
      <c r="D74" s="16"/>
      <c r="E74" s="7"/>
      <c r="F74" s="7"/>
      <c r="G74" s="7"/>
    </row>
    <row r="75" spans="1:7" ht="12.75">
      <c r="A75" s="10"/>
      <c r="B75" s="3"/>
      <c r="C75" s="3"/>
      <c r="D75" s="3"/>
      <c r="E75" s="3"/>
      <c r="F75" s="3"/>
      <c r="G75" s="3"/>
    </row>
    <row r="76" spans="1:7" ht="12.75">
      <c r="A76" s="3"/>
      <c r="B76" s="3"/>
      <c r="C76" s="3"/>
      <c r="D76" s="3"/>
      <c r="E76" s="3"/>
      <c r="F76" s="3"/>
      <c r="G76" s="3"/>
    </row>
    <row r="77" spans="1:7" ht="18.75">
      <c r="A77" s="3"/>
      <c r="B77" s="3"/>
      <c r="C77" s="136" t="s">
        <v>330</v>
      </c>
      <c r="D77" s="136"/>
      <c r="E77" s="136"/>
      <c r="F77" s="136"/>
      <c r="G77" s="136"/>
    </row>
    <row r="78" spans="1:7" ht="15.75">
      <c r="A78" s="3"/>
      <c r="B78" s="35" t="s">
        <v>182</v>
      </c>
      <c r="C78" s="137" t="s">
        <v>139</v>
      </c>
      <c r="D78" s="137"/>
      <c r="E78" s="137"/>
      <c r="F78" s="137"/>
      <c r="G78" s="137"/>
    </row>
    <row r="79" spans="1:7" ht="18.75">
      <c r="A79" s="3"/>
      <c r="B79" s="3"/>
      <c r="C79" s="3"/>
      <c r="D79" s="5"/>
      <c r="E79" s="5"/>
      <c r="F79" s="5"/>
      <c r="G79" s="5"/>
    </row>
    <row r="80" spans="1:7" ht="18.75">
      <c r="A80" s="3"/>
      <c r="B80" s="3"/>
      <c r="C80" s="3"/>
      <c r="D80" s="5"/>
      <c r="E80" s="5"/>
      <c r="F80" s="5"/>
      <c r="G80" s="5"/>
    </row>
    <row r="81" spans="1:7" ht="18.75">
      <c r="A81" s="3"/>
      <c r="B81" s="3"/>
      <c r="C81" s="3"/>
      <c r="D81" s="5"/>
      <c r="E81" s="5"/>
      <c r="F81" s="5"/>
      <c r="G81" s="5"/>
    </row>
    <row r="82" spans="1:7" ht="18.75">
      <c r="A82" s="3"/>
      <c r="B82" s="3"/>
      <c r="C82" s="3"/>
      <c r="D82" s="5"/>
      <c r="E82" s="5"/>
      <c r="F82" s="5"/>
      <c r="G82" s="5"/>
    </row>
    <row r="83" spans="1:7" ht="18.75">
      <c r="A83" s="3"/>
      <c r="B83" s="3"/>
      <c r="C83" s="138"/>
      <c r="D83" s="138"/>
      <c r="E83" s="138"/>
      <c r="F83" s="138"/>
      <c r="G83" s="138"/>
    </row>
  </sheetData>
  <sheetProtection/>
  <mergeCells count="18">
    <mergeCell ref="D26:D27"/>
    <mergeCell ref="F64:G64"/>
    <mergeCell ref="A38:A39"/>
    <mergeCell ref="C38:C39"/>
    <mergeCell ref="D38:D39"/>
    <mergeCell ref="A64:A65"/>
    <mergeCell ref="B64:B65"/>
    <mergeCell ref="D64:E64"/>
    <mergeCell ref="C77:G77"/>
    <mergeCell ref="C78:G78"/>
    <mergeCell ref="C83:G83"/>
    <mergeCell ref="A1:G1"/>
    <mergeCell ref="A2:D2"/>
    <mergeCell ref="A3:D3"/>
    <mergeCell ref="A5:G5"/>
    <mergeCell ref="A68:G68"/>
    <mergeCell ref="A26:A27"/>
    <mergeCell ref="C26:C27"/>
  </mergeCells>
  <printOptions/>
  <pageMargins left="0.75" right="0.47" top="0.23" bottom="0.17" header="0.27" footer="0.19"/>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91"/>
  <sheetViews>
    <sheetView zoomScalePageLayoutView="0" workbookViewId="0" topLeftCell="A58">
      <selection activeCell="H95" sqref="H95"/>
    </sheetView>
  </sheetViews>
  <sheetFormatPr defaultColWidth="9.140625" defaultRowHeight="12.75"/>
  <cols>
    <col min="1" max="1" width="3.421875" style="0" customWidth="1"/>
    <col min="2" max="2" width="46.00390625" style="0" customWidth="1"/>
    <col min="3" max="3" width="17.00390625" style="91" customWidth="1"/>
    <col min="4" max="4" width="5.7109375" style="91" hidden="1" customWidth="1"/>
    <col min="5" max="5" width="20.7109375" style="91" customWidth="1"/>
    <col min="6" max="6" width="20.140625" style="91" customWidth="1"/>
    <col min="7" max="7" width="16.28125" style="91" customWidth="1"/>
    <col min="8" max="8" width="15.8515625" style="91" customWidth="1"/>
    <col min="10" max="11" width="18.8515625" style="91" bestFit="1" customWidth="1"/>
    <col min="12" max="13" width="9.140625" style="91" customWidth="1"/>
  </cols>
  <sheetData>
    <row r="1" spans="1:7" ht="36" customHeight="1">
      <c r="A1" s="153" t="s">
        <v>255</v>
      </c>
      <c r="B1" s="153"/>
      <c r="C1" s="153"/>
      <c r="D1" s="153"/>
      <c r="E1" s="153"/>
      <c r="F1" s="153"/>
      <c r="G1" s="153"/>
    </row>
    <row r="2" spans="1:7" ht="15">
      <c r="A2" s="159" t="s">
        <v>274</v>
      </c>
      <c r="B2" s="159"/>
      <c r="C2" s="92"/>
      <c r="D2" s="93"/>
      <c r="E2" s="94"/>
      <c r="F2" s="94"/>
      <c r="G2" s="95"/>
    </row>
    <row r="3" spans="1:7" ht="15">
      <c r="A3" s="159" t="s">
        <v>273</v>
      </c>
      <c r="B3" s="159"/>
      <c r="C3" s="92"/>
      <c r="D3" s="93"/>
      <c r="E3" s="94"/>
      <c r="F3" s="94"/>
      <c r="G3" s="95"/>
    </row>
    <row r="4" spans="1:7" ht="14.25">
      <c r="A4" s="160" t="s">
        <v>313</v>
      </c>
      <c r="B4" s="160"/>
      <c r="C4" s="160"/>
      <c r="D4" s="160"/>
      <c r="E4" s="160"/>
      <c r="F4" s="160"/>
      <c r="G4" s="160"/>
    </row>
    <row r="5" spans="1:13" s="40" customFormat="1" ht="18">
      <c r="A5" s="161" t="s">
        <v>184</v>
      </c>
      <c r="B5" s="161"/>
      <c r="C5" s="161"/>
      <c r="D5" s="161"/>
      <c r="E5" s="161"/>
      <c r="F5" s="161"/>
      <c r="G5" s="161"/>
      <c r="H5" s="125"/>
      <c r="J5" s="131"/>
      <c r="K5" s="131"/>
      <c r="L5" s="131"/>
      <c r="M5" s="131"/>
    </row>
    <row r="6" spans="1:7" ht="15">
      <c r="A6" s="162" t="s">
        <v>247</v>
      </c>
      <c r="B6" s="162"/>
      <c r="C6" s="162"/>
      <c r="D6" s="162"/>
      <c r="E6" s="162"/>
      <c r="F6" s="162"/>
      <c r="G6" s="162"/>
    </row>
    <row r="7" spans="1:7" ht="15">
      <c r="A7" s="162" t="s">
        <v>248</v>
      </c>
      <c r="B7" s="162"/>
      <c r="C7" s="162"/>
      <c r="D7" s="162"/>
      <c r="E7" s="162"/>
      <c r="F7" s="162"/>
      <c r="G7" s="162"/>
    </row>
    <row r="8" spans="1:8" ht="15.75">
      <c r="A8" s="96"/>
      <c r="B8" s="96"/>
      <c r="C8" s="166" t="s">
        <v>279</v>
      </c>
      <c r="D8" s="166"/>
      <c r="E8" s="166"/>
      <c r="F8" s="166"/>
      <c r="G8" s="166"/>
      <c r="H8" s="126"/>
    </row>
    <row r="9" spans="1:13" s="79" customFormat="1" ht="15.75" customHeight="1">
      <c r="A9" s="167" t="s">
        <v>256</v>
      </c>
      <c r="B9" s="169" t="s">
        <v>1</v>
      </c>
      <c r="C9" s="163" t="s">
        <v>284</v>
      </c>
      <c r="D9" s="163" t="s">
        <v>258</v>
      </c>
      <c r="E9" s="165" t="s">
        <v>259</v>
      </c>
      <c r="F9" s="165"/>
      <c r="G9" s="165"/>
      <c r="H9" s="184" t="s">
        <v>314</v>
      </c>
      <c r="J9" s="134"/>
      <c r="K9" s="134"/>
      <c r="L9" s="134"/>
      <c r="M9" s="134"/>
    </row>
    <row r="10" spans="1:13" s="79" customFormat="1" ht="69" customHeight="1">
      <c r="A10" s="168"/>
      <c r="B10" s="168"/>
      <c r="C10" s="164"/>
      <c r="D10" s="164"/>
      <c r="E10" s="97" t="s">
        <v>260</v>
      </c>
      <c r="F10" s="97" t="s">
        <v>261</v>
      </c>
      <c r="G10" s="97" t="s">
        <v>262</v>
      </c>
      <c r="H10" s="185"/>
      <c r="J10" s="134"/>
      <c r="K10" s="134"/>
      <c r="L10" s="134"/>
      <c r="M10" s="134"/>
    </row>
    <row r="11" spans="1:13" s="40" customFormat="1" ht="18">
      <c r="A11" s="98" t="s">
        <v>264</v>
      </c>
      <c r="B11" s="99" t="s">
        <v>265</v>
      </c>
      <c r="C11" s="100">
        <f>SUM(C12:C20)</f>
        <v>8052672187</v>
      </c>
      <c r="D11" s="100"/>
      <c r="E11" s="100"/>
      <c r="F11" s="100"/>
      <c r="G11" s="101"/>
      <c r="H11" s="87"/>
      <c r="J11" s="131"/>
      <c r="K11" s="131"/>
      <c r="L11" s="131"/>
      <c r="M11" s="131"/>
    </row>
    <row r="12" spans="1:13" s="40" customFormat="1" ht="18">
      <c r="A12" s="98">
        <v>1</v>
      </c>
      <c r="B12" s="99" t="s">
        <v>291</v>
      </c>
      <c r="C12" s="124">
        <v>7202225000</v>
      </c>
      <c r="D12" s="100"/>
      <c r="E12" s="100"/>
      <c r="F12" s="100"/>
      <c r="G12" s="101"/>
      <c r="H12" s="87"/>
      <c r="J12" s="131"/>
      <c r="K12" s="131"/>
      <c r="L12" s="131"/>
      <c r="M12" s="131"/>
    </row>
    <row r="13" spans="1:13" s="40" customFormat="1" ht="18">
      <c r="A13" s="98">
        <v>2</v>
      </c>
      <c r="B13" s="99" t="s">
        <v>280</v>
      </c>
      <c r="C13" s="103">
        <v>137958000</v>
      </c>
      <c r="D13" s="101">
        <v>637031760</v>
      </c>
      <c r="E13" s="101"/>
      <c r="F13" s="101"/>
      <c r="G13" s="101"/>
      <c r="H13" s="87"/>
      <c r="J13" s="131"/>
      <c r="K13" s="131"/>
      <c r="L13" s="131"/>
      <c r="M13" s="131"/>
    </row>
    <row r="14" spans="1:8" ht="15">
      <c r="A14" s="98">
        <v>3</v>
      </c>
      <c r="B14" s="106" t="s">
        <v>285</v>
      </c>
      <c r="C14" s="102">
        <v>13230000</v>
      </c>
      <c r="D14" s="101">
        <v>46670000</v>
      </c>
      <c r="E14" s="101"/>
      <c r="F14" s="101"/>
      <c r="G14" s="107"/>
      <c r="H14" s="127"/>
    </row>
    <row r="15" spans="1:11" ht="15">
      <c r="A15" s="98">
        <v>4</v>
      </c>
      <c r="B15" s="106" t="s">
        <v>286</v>
      </c>
      <c r="C15" s="102">
        <v>2856325</v>
      </c>
      <c r="D15" s="101">
        <v>871392451</v>
      </c>
      <c r="E15" s="101"/>
      <c r="F15" s="101"/>
      <c r="G15" s="107"/>
      <c r="H15" s="127"/>
      <c r="J15" s="91">
        <v>182554529</v>
      </c>
      <c r="K15" s="91">
        <v>7061620</v>
      </c>
    </row>
    <row r="16" spans="1:11" ht="15">
      <c r="A16" s="98">
        <v>5</v>
      </c>
      <c r="B16" s="106" t="s">
        <v>287</v>
      </c>
      <c r="C16" s="102">
        <v>20232937</v>
      </c>
      <c r="D16" s="101"/>
      <c r="E16" s="101"/>
      <c r="F16" s="101"/>
      <c r="G16" s="107"/>
      <c r="H16" s="127"/>
      <c r="J16" s="91">
        <v>137958000</v>
      </c>
      <c r="K16" s="91">
        <v>16500000</v>
      </c>
    </row>
    <row r="17" spans="1:11" ht="15">
      <c r="A17" s="98">
        <v>6</v>
      </c>
      <c r="B17" s="106" t="s">
        <v>288</v>
      </c>
      <c r="C17" s="102">
        <v>8100000</v>
      </c>
      <c r="D17" s="101"/>
      <c r="E17" s="101"/>
      <c r="F17" s="101"/>
      <c r="G17" s="107"/>
      <c r="H17" s="127"/>
      <c r="J17" s="91">
        <f>SUM(J15:J16)</f>
        <v>320512529</v>
      </c>
      <c r="K17" s="91">
        <v>10745000</v>
      </c>
    </row>
    <row r="18" spans="1:11" ht="15">
      <c r="A18" s="98">
        <v>7</v>
      </c>
      <c r="B18" s="106" t="s">
        <v>289</v>
      </c>
      <c r="C18" s="102">
        <v>6731925</v>
      </c>
      <c r="D18" s="101"/>
      <c r="E18" s="101"/>
      <c r="F18" s="101"/>
      <c r="G18" s="107"/>
      <c r="H18" s="127"/>
      <c r="K18" s="91">
        <v>14000000</v>
      </c>
    </row>
    <row r="19" spans="1:11" ht="15">
      <c r="A19" s="98">
        <v>8</v>
      </c>
      <c r="B19" s="106" t="s">
        <v>290</v>
      </c>
      <c r="C19" s="102">
        <v>12870000</v>
      </c>
      <c r="D19" s="101"/>
      <c r="E19" s="101"/>
      <c r="F19" s="101"/>
      <c r="G19" s="107"/>
      <c r="H19" s="127"/>
      <c r="K19" s="91">
        <v>6347933</v>
      </c>
    </row>
    <row r="20" spans="1:11" ht="15">
      <c r="A20" s="98">
        <v>9</v>
      </c>
      <c r="B20" s="106" t="s">
        <v>282</v>
      </c>
      <c r="C20" s="102">
        <v>648468000</v>
      </c>
      <c r="D20" s="101">
        <v>871392451</v>
      </c>
      <c r="E20" s="101"/>
      <c r="F20" s="101"/>
      <c r="G20" s="107"/>
      <c r="H20" s="127"/>
      <c r="K20" s="91">
        <v>8805000</v>
      </c>
    </row>
    <row r="21" spans="1:11" ht="15">
      <c r="A21" s="98" t="s">
        <v>266</v>
      </c>
      <c r="B21" s="106" t="s">
        <v>267</v>
      </c>
      <c r="C21" s="102"/>
      <c r="D21" s="101"/>
      <c r="E21" s="186" t="s">
        <v>302</v>
      </c>
      <c r="F21" s="187"/>
      <c r="G21" s="187"/>
      <c r="H21" s="188"/>
      <c r="K21" s="91">
        <v>23090000</v>
      </c>
    </row>
    <row r="22" spans="1:13" s="40" customFormat="1" ht="63.75" customHeight="1">
      <c r="A22" s="98">
        <v>1</v>
      </c>
      <c r="B22" s="99" t="s">
        <v>199</v>
      </c>
      <c r="C22" s="103"/>
      <c r="D22" s="101">
        <v>454477231</v>
      </c>
      <c r="E22" s="97" t="s">
        <v>309</v>
      </c>
      <c r="F22" s="97" t="s">
        <v>310</v>
      </c>
      <c r="G22" s="97" t="s">
        <v>311</v>
      </c>
      <c r="H22" s="128" t="s">
        <v>315</v>
      </c>
      <c r="J22" s="131"/>
      <c r="K22" s="131">
        <v>12112000</v>
      </c>
      <c r="L22" s="131"/>
      <c r="M22" s="131"/>
    </row>
    <row r="23" spans="1:13" s="40" customFormat="1" ht="18">
      <c r="A23" s="98"/>
      <c r="B23" s="99" t="s">
        <v>202</v>
      </c>
      <c r="C23" s="102">
        <v>105896553</v>
      </c>
      <c r="D23" s="101"/>
      <c r="E23" s="101">
        <v>14000000</v>
      </c>
      <c r="F23" s="101">
        <v>10050000</v>
      </c>
      <c r="G23" s="101">
        <f>C23-E23-F23</f>
        <v>81846553</v>
      </c>
      <c r="H23" s="129">
        <v>214615976</v>
      </c>
      <c r="J23" s="131"/>
      <c r="K23" s="131">
        <v>1500000</v>
      </c>
      <c r="L23" s="131"/>
      <c r="M23" s="131"/>
    </row>
    <row r="24" spans="1:13" s="40" customFormat="1" ht="47.25">
      <c r="A24" s="98">
        <v>2</v>
      </c>
      <c r="B24" s="99" t="s">
        <v>292</v>
      </c>
      <c r="C24" s="103"/>
      <c r="D24" s="101">
        <v>454477231</v>
      </c>
      <c r="E24" s="97" t="s">
        <v>260</v>
      </c>
      <c r="F24" s="97" t="s">
        <v>324</v>
      </c>
      <c r="G24" s="97" t="s">
        <v>323</v>
      </c>
      <c r="H24" s="128" t="s">
        <v>315</v>
      </c>
      <c r="J24" s="131"/>
      <c r="K24" s="131">
        <v>1125000</v>
      </c>
      <c r="L24" s="131"/>
      <c r="M24" s="131"/>
    </row>
    <row r="25" spans="1:13" s="40" customFormat="1" ht="18">
      <c r="A25" s="98"/>
      <c r="B25" s="99" t="s">
        <v>202</v>
      </c>
      <c r="C25" s="102">
        <v>651390000</v>
      </c>
      <c r="D25" s="101"/>
      <c r="E25" s="101">
        <v>625662000</v>
      </c>
      <c r="F25" s="101">
        <f>C25-E25-G25</f>
        <v>9044000</v>
      </c>
      <c r="G25" s="101">
        <v>16684000</v>
      </c>
      <c r="H25" s="87">
        <v>32967281</v>
      </c>
      <c r="J25" s="131"/>
      <c r="K25" s="131">
        <v>4610000</v>
      </c>
      <c r="L25" s="131"/>
      <c r="M25" s="131"/>
    </row>
    <row r="26" spans="1:13" s="40" customFormat="1" ht="48.75" customHeight="1">
      <c r="A26" s="98">
        <v>3</v>
      </c>
      <c r="B26" s="99" t="s">
        <v>293</v>
      </c>
      <c r="C26" s="103"/>
      <c r="D26" s="101">
        <v>454477231</v>
      </c>
      <c r="E26" s="97" t="s">
        <v>260</v>
      </c>
      <c r="F26" s="97" t="s">
        <v>261</v>
      </c>
      <c r="G26" s="97" t="s">
        <v>262</v>
      </c>
      <c r="H26" s="128" t="s">
        <v>315</v>
      </c>
      <c r="J26" s="131"/>
      <c r="K26" s="131">
        <f>SUM(K15:K25)</f>
        <v>105896553</v>
      </c>
      <c r="L26" s="131"/>
      <c r="M26" s="131"/>
    </row>
    <row r="27" spans="1:13" s="40" customFormat="1" ht="48.75" customHeight="1">
      <c r="A27" s="98"/>
      <c r="B27" s="99" t="s">
        <v>202</v>
      </c>
      <c r="C27" s="102"/>
      <c r="D27" s="101">
        <f>D26</f>
        <v>454477231</v>
      </c>
      <c r="E27" s="101"/>
      <c r="F27" s="101"/>
      <c r="G27" s="101"/>
      <c r="H27" s="87">
        <v>2905580</v>
      </c>
      <c r="J27" s="131"/>
      <c r="K27" s="131">
        <f>J17-K26</f>
        <v>214615976</v>
      </c>
      <c r="L27" s="131"/>
      <c r="M27" s="131"/>
    </row>
    <row r="28" spans="1:13" s="40" customFormat="1" ht="47.25">
      <c r="A28" s="98">
        <v>4</v>
      </c>
      <c r="B28" s="99" t="s">
        <v>294</v>
      </c>
      <c r="C28" s="103"/>
      <c r="D28" s="101">
        <v>454477231</v>
      </c>
      <c r="E28" s="97" t="s">
        <v>317</v>
      </c>
      <c r="F28" s="97"/>
      <c r="G28" s="97"/>
      <c r="H28" s="128" t="s">
        <v>315</v>
      </c>
      <c r="J28" s="131"/>
      <c r="K28" s="131"/>
      <c r="L28" s="131"/>
      <c r="M28" s="131"/>
    </row>
    <row r="29" spans="1:13" s="40" customFormat="1" ht="18">
      <c r="A29" s="98"/>
      <c r="B29" s="99" t="s">
        <v>202</v>
      </c>
      <c r="C29" s="102">
        <v>5913000</v>
      </c>
      <c r="D29" s="101"/>
      <c r="E29" s="101">
        <v>5913000</v>
      </c>
      <c r="F29" s="101"/>
      <c r="G29" s="101"/>
      <c r="H29" s="87">
        <v>382097</v>
      </c>
      <c r="J29" s="131"/>
      <c r="K29" s="131"/>
      <c r="L29" s="131"/>
      <c r="M29" s="131"/>
    </row>
    <row r="30" spans="1:13" s="40" customFormat="1" ht="18" hidden="1">
      <c r="A30" s="98">
        <v>1</v>
      </c>
      <c r="B30" s="99" t="s">
        <v>208</v>
      </c>
      <c r="C30" s="103"/>
      <c r="D30" s="101"/>
      <c r="E30" s="101"/>
      <c r="F30" s="101"/>
      <c r="G30" s="101"/>
      <c r="H30" s="87"/>
      <c r="J30" s="131"/>
      <c r="K30" s="131"/>
      <c r="L30" s="131"/>
      <c r="M30" s="131"/>
    </row>
    <row r="31" spans="1:13" s="40" customFormat="1" ht="18" hidden="1">
      <c r="A31" s="98" t="s">
        <v>190</v>
      </c>
      <c r="B31" s="99" t="s">
        <v>191</v>
      </c>
      <c r="C31" s="100"/>
      <c r="D31" s="101"/>
      <c r="E31" s="101"/>
      <c r="F31" s="101"/>
      <c r="G31" s="101"/>
      <c r="H31" s="87"/>
      <c r="J31" s="131"/>
      <c r="K31" s="131"/>
      <c r="L31" s="131"/>
      <c r="M31" s="131"/>
    </row>
    <row r="32" spans="1:13" s="40" customFormat="1" ht="18" hidden="1">
      <c r="A32" s="98"/>
      <c r="B32" s="99" t="s">
        <v>192</v>
      </c>
      <c r="C32" s="103"/>
      <c r="D32" s="101"/>
      <c r="E32" s="101"/>
      <c r="F32" s="101"/>
      <c r="G32" s="101"/>
      <c r="H32" s="87"/>
      <c r="J32" s="131"/>
      <c r="K32" s="131"/>
      <c r="L32" s="131"/>
      <c r="M32" s="131"/>
    </row>
    <row r="33" spans="1:13" s="40" customFormat="1" ht="18" hidden="1">
      <c r="A33" s="98"/>
      <c r="B33" s="99" t="s">
        <v>193</v>
      </c>
      <c r="C33" s="102"/>
      <c r="D33" s="101"/>
      <c r="E33" s="101"/>
      <c r="F33" s="101"/>
      <c r="G33" s="101"/>
      <c r="H33" s="87"/>
      <c r="J33" s="131"/>
      <c r="K33" s="131"/>
      <c r="L33" s="131"/>
      <c r="M33" s="131"/>
    </row>
    <row r="34" spans="1:13" s="40" customFormat="1" ht="18" hidden="1">
      <c r="A34" s="98"/>
      <c r="B34" s="99" t="s">
        <v>194</v>
      </c>
      <c r="C34" s="102"/>
      <c r="D34" s="101"/>
      <c r="E34" s="101"/>
      <c r="F34" s="101"/>
      <c r="G34" s="101"/>
      <c r="H34" s="87"/>
      <c r="J34" s="131"/>
      <c r="K34" s="131"/>
      <c r="L34" s="131"/>
      <c r="M34" s="131"/>
    </row>
    <row r="35" spans="1:13" s="40" customFormat="1" ht="18" hidden="1">
      <c r="A35" s="98" t="s">
        <v>195</v>
      </c>
      <c r="B35" s="99" t="s">
        <v>196</v>
      </c>
      <c r="C35" s="102"/>
      <c r="D35" s="101"/>
      <c r="E35" s="101"/>
      <c r="F35" s="101"/>
      <c r="G35" s="101"/>
      <c r="H35" s="87"/>
      <c r="J35" s="131"/>
      <c r="K35" s="131"/>
      <c r="L35" s="131"/>
      <c r="M35" s="131"/>
    </row>
    <row r="36" spans="1:13" s="40" customFormat="1" ht="18" hidden="1">
      <c r="A36" s="98"/>
      <c r="B36" s="99" t="s">
        <v>197</v>
      </c>
      <c r="C36" s="104"/>
      <c r="D36" s="101"/>
      <c r="E36" s="101"/>
      <c r="F36" s="101"/>
      <c r="G36" s="101"/>
      <c r="H36" s="87"/>
      <c r="J36" s="131"/>
      <c r="K36" s="131"/>
      <c r="L36" s="131"/>
      <c r="M36" s="131"/>
    </row>
    <row r="37" spans="1:13" s="40" customFormat="1" ht="18" hidden="1">
      <c r="A37" s="98"/>
      <c r="B37" s="99" t="s">
        <v>198</v>
      </c>
      <c r="C37" s="110"/>
      <c r="D37" s="101"/>
      <c r="E37" s="101"/>
      <c r="F37" s="101"/>
      <c r="G37" s="101"/>
      <c r="H37" s="87"/>
      <c r="J37" s="131"/>
      <c r="K37" s="131"/>
      <c r="L37" s="131"/>
      <c r="M37" s="131"/>
    </row>
    <row r="38" spans="1:13" s="40" customFormat="1" ht="18" hidden="1">
      <c r="A38" s="98"/>
      <c r="B38" s="99" t="s">
        <v>194</v>
      </c>
      <c r="C38" s="110"/>
      <c r="D38" s="101"/>
      <c r="E38" s="101"/>
      <c r="F38" s="101"/>
      <c r="G38" s="101"/>
      <c r="H38" s="87"/>
      <c r="J38" s="131"/>
      <c r="K38" s="131"/>
      <c r="L38" s="131"/>
      <c r="M38" s="131"/>
    </row>
    <row r="39" spans="1:8" ht="15" hidden="1">
      <c r="A39" s="98">
        <v>2</v>
      </c>
      <c r="B39" s="106" t="s">
        <v>268</v>
      </c>
      <c r="C39" s="102"/>
      <c r="D39" s="101"/>
      <c r="E39" s="101"/>
      <c r="F39" s="101"/>
      <c r="G39" s="107"/>
      <c r="H39" s="127"/>
    </row>
    <row r="40" spans="1:8" ht="15" hidden="1">
      <c r="A40" s="98">
        <v>3</v>
      </c>
      <c r="B40" s="106" t="s">
        <v>269</v>
      </c>
      <c r="C40" s="102"/>
      <c r="D40" s="101"/>
      <c r="E40" s="101"/>
      <c r="F40" s="101"/>
      <c r="G40" s="107"/>
      <c r="H40" s="127"/>
    </row>
    <row r="41" spans="1:13" s="40" customFormat="1" ht="18" hidden="1">
      <c r="A41" s="98" t="s">
        <v>6</v>
      </c>
      <c r="B41" s="99" t="s">
        <v>272</v>
      </c>
      <c r="C41" s="110"/>
      <c r="D41" s="101"/>
      <c r="E41" s="101"/>
      <c r="F41" s="101"/>
      <c r="G41" s="101"/>
      <c r="H41" s="87"/>
      <c r="J41" s="131"/>
      <c r="K41" s="131"/>
      <c r="L41" s="131"/>
      <c r="M41" s="131"/>
    </row>
    <row r="42" spans="1:13" s="40" customFormat="1" ht="18" hidden="1">
      <c r="A42" s="98">
        <v>1</v>
      </c>
      <c r="B42" s="99" t="s">
        <v>205</v>
      </c>
      <c r="C42" s="110"/>
      <c r="D42" s="101"/>
      <c r="E42" s="101"/>
      <c r="F42" s="101"/>
      <c r="G42" s="101"/>
      <c r="H42" s="87"/>
      <c r="J42" s="131"/>
      <c r="K42" s="131"/>
      <c r="L42" s="131"/>
      <c r="M42" s="131"/>
    </row>
    <row r="43" spans="1:13" s="40" customFormat="1" ht="18" hidden="1">
      <c r="A43" s="98" t="s">
        <v>190</v>
      </c>
      <c r="B43" s="99" t="s">
        <v>206</v>
      </c>
      <c r="C43" s="110"/>
      <c r="D43" s="101"/>
      <c r="E43" s="101"/>
      <c r="F43" s="101"/>
      <c r="G43" s="101"/>
      <c r="H43" s="87"/>
      <c r="J43" s="131"/>
      <c r="K43" s="131"/>
      <c r="L43" s="131"/>
      <c r="M43" s="131"/>
    </row>
    <row r="44" spans="1:13" s="40" customFormat="1" ht="18" hidden="1">
      <c r="A44" s="98" t="s">
        <v>195</v>
      </c>
      <c r="B44" s="99" t="s">
        <v>207</v>
      </c>
      <c r="C44" s="101"/>
      <c r="D44" s="101"/>
      <c r="E44" s="101"/>
      <c r="F44" s="101"/>
      <c r="G44" s="101"/>
      <c r="H44" s="87"/>
      <c r="J44" s="131"/>
      <c r="K44" s="131"/>
      <c r="L44" s="131"/>
      <c r="M44" s="131"/>
    </row>
    <row r="45" spans="1:13" s="40" customFormat="1" ht="18" hidden="1">
      <c r="A45" s="111">
        <v>2</v>
      </c>
      <c r="B45" s="99" t="s">
        <v>212</v>
      </c>
      <c r="C45" s="112"/>
      <c r="D45" s="113"/>
      <c r="E45" s="113"/>
      <c r="F45" s="113"/>
      <c r="G45" s="113"/>
      <c r="H45" s="130"/>
      <c r="J45" s="131"/>
      <c r="K45" s="131"/>
      <c r="L45" s="131"/>
      <c r="M45" s="131"/>
    </row>
    <row r="46" spans="1:13" s="40" customFormat="1" ht="18" hidden="1">
      <c r="A46" s="111" t="s">
        <v>200</v>
      </c>
      <c r="B46" s="99" t="s">
        <v>213</v>
      </c>
      <c r="C46" s="101"/>
      <c r="D46" s="114"/>
      <c r="E46" s="114"/>
      <c r="F46" s="114"/>
      <c r="G46" s="115"/>
      <c r="H46" s="87"/>
      <c r="J46" s="131"/>
      <c r="K46" s="131"/>
      <c r="L46" s="131"/>
      <c r="M46" s="131"/>
    </row>
    <row r="47" spans="1:13" s="40" customFormat="1" ht="18" hidden="1">
      <c r="A47" s="116"/>
      <c r="B47" s="117" t="s">
        <v>214</v>
      </c>
      <c r="C47" s="105"/>
      <c r="D47" s="101"/>
      <c r="E47" s="101"/>
      <c r="F47" s="100"/>
      <c r="G47" s="101"/>
      <c r="H47" s="87"/>
      <c r="J47" s="131"/>
      <c r="K47" s="131"/>
      <c r="L47" s="131"/>
      <c r="M47" s="131"/>
    </row>
    <row r="48" spans="1:13" s="40" customFormat="1" ht="18" hidden="1">
      <c r="A48" s="116"/>
      <c r="B48" s="117" t="s">
        <v>215</v>
      </c>
      <c r="C48" s="105"/>
      <c r="D48" s="101"/>
      <c r="E48" s="101"/>
      <c r="F48" s="105"/>
      <c r="G48" s="101"/>
      <c r="H48" s="87"/>
      <c r="J48" s="131"/>
      <c r="K48" s="131"/>
      <c r="L48" s="131"/>
      <c r="M48" s="131"/>
    </row>
    <row r="49" spans="1:13" s="40" customFormat="1" ht="18" hidden="1">
      <c r="A49" s="116"/>
      <c r="B49" s="117" t="s">
        <v>216</v>
      </c>
      <c r="C49" s="85"/>
      <c r="D49" s="85"/>
      <c r="E49" s="85"/>
      <c r="F49" s="85"/>
      <c r="G49" s="85"/>
      <c r="H49" s="89"/>
      <c r="J49" s="131"/>
      <c r="K49" s="131"/>
      <c r="L49" s="131"/>
      <c r="M49" s="131"/>
    </row>
    <row r="50" spans="1:13" s="40" customFormat="1" ht="18" hidden="1">
      <c r="A50" s="111" t="s">
        <v>204</v>
      </c>
      <c r="B50" s="99" t="s">
        <v>217</v>
      </c>
      <c r="C50" s="101"/>
      <c r="D50" s="114"/>
      <c r="E50" s="114"/>
      <c r="F50" s="114"/>
      <c r="G50" s="85"/>
      <c r="H50" s="89"/>
      <c r="J50" s="131"/>
      <c r="K50" s="131"/>
      <c r="L50" s="131"/>
      <c r="M50" s="131"/>
    </row>
    <row r="51" spans="1:13" s="40" customFormat="1" ht="47.25">
      <c r="A51" s="111">
        <v>5</v>
      </c>
      <c r="B51" s="99" t="s">
        <v>295</v>
      </c>
      <c r="C51" s="101"/>
      <c r="D51" s="114"/>
      <c r="E51" s="97" t="s">
        <v>303</v>
      </c>
      <c r="F51" s="97" t="s">
        <v>318</v>
      </c>
      <c r="G51" s="97" t="s">
        <v>319</v>
      </c>
      <c r="H51" s="128" t="s">
        <v>315</v>
      </c>
      <c r="J51" s="131">
        <v>169700000</v>
      </c>
      <c r="K51" s="131">
        <v>1145000</v>
      </c>
      <c r="L51" s="131"/>
      <c r="M51" s="131"/>
    </row>
    <row r="52" spans="1:13" s="40" customFormat="1" ht="18">
      <c r="A52" s="98"/>
      <c r="B52" s="99" t="s">
        <v>202</v>
      </c>
      <c r="C52" s="101">
        <v>18580000</v>
      </c>
      <c r="D52" s="101"/>
      <c r="E52" s="101">
        <v>3300000</v>
      </c>
      <c r="F52" s="101">
        <v>6400000</v>
      </c>
      <c r="G52" s="101">
        <v>8880000</v>
      </c>
      <c r="H52" s="83">
        <v>1894037</v>
      </c>
      <c r="J52" s="131">
        <v>70000000</v>
      </c>
      <c r="K52" s="131">
        <v>4594000</v>
      </c>
      <c r="L52" s="131"/>
      <c r="M52" s="131"/>
    </row>
    <row r="53" spans="1:13" s="40" customFormat="1" ht="47.25">
      <c r="A53" s="98">
        <v>6</v>
      </c>
      <c r="B53" s="99" t="s">
        <v>296</v>
      </c>
      <c r="C53" s="103"/>
      <c r="D53" s="101">
        <v>454477231</v>
      </c>
      <c r="E53" s="97" t="s">
        <v>288</v>
      </c>
      <c r="F53" s="97"/>
      <c r="G53" s="97"/>
      <c r="H53" s="128" t="s">
        <v>315</v>
      </c>
      <c r="J53" s="131">
        <v>193710000</v>
      </c>
      <c r="K53" s="131">
        <v>203350000</v>
      </c>
      <c r="L53" s="131"/>
      <c r="M53" s="131"/>
    </row>
    <row r="54" spans="1:13" s="40" customFormat="1" ht="18">
      <c r="A54" s="98"/>
      <c r="B54" s="99" t="s">
        <v>202</v>
      </c>
      <c r="C54" s="102">
        <v>25200000</v>
      </c>
      <c r="D54" s="101"/>
      <c r="E54" s="101">
        <v>25200000</v>
      </c>
      <c r="F54" s="101"/>
      <c r="G54" s="101"/>
      <c r="H54" s="87">
        <v>674450</v>
      </c>
      <c r="J54" s="131">
        <v>215055000</v>
      </c>
      <c r="K54" s="131">
        <v>14400000</v>
      </c>
      <c r="L54" s="131"/>
      <c r="M54" s="131"/>
    </row>
    <row r="55" spans="1:13" s="40" customFormat="1" ht="47.25">
      <c r="A55" s="98">
        <v>7</v>
      </c>
      <c r="B55" s="99" t="s">
        <v>297</v>
      </c>
      <c r="C55" s="103"/>
      <c r="D55" s="101">
        <v>454477231</v>
      </c>
      <c r="E55" s="97" t="s">
        <v>304</v>
      </c>
      <c r="F55" s="97" t="s">
        <v>320</v>
      </c>
      <c r="G55" s="97"/>
      <c r="H55" s="128" t="s">
        <v>315</v>
      </c>
      <c r="J55" s="131"/>
      <c r="K55" s="131">
        <v>226914350</v>
      </c>
      <c r="L55" s="131"/>
      <c r="M55" s="131"/>
    </row>
    <row r="56" spans="1:13" s="40" customFormat="1" ht="18">
      <c r="A56" s="98"/>
      <c r="B56" s="99" t="s">
        <v>202</v>
      </c>
      <c r="C56" s="102">
        <v>16870000</v>
      </c>
      <c r="D56" s="101"/>
      <c r="E56" s="101">
        <v>14870000</v>
      </c>
      <c r="F56" s="101">
        <v>2000000</v>
      </c>
      <c r="G56" s="101"/>
      <c r="H56" s="87">
        <v>15548500</v>
      </c>
      <c r="J56" s="131">
        <f>SUM(J51:J55)</f>
        <v>648465000</v>
      </c>
      <c r="K56" s="131">
        <v>183696750</v>
      </c>
      <c r="L56" s="131"/>
      <c r="M56" s="131"/>
    </row>
    <row r="57" spans="1:13" s="40" customFormat="1" ht="47.25">
      <c r="A57" s="98">
        <v>8</v>
      </c>
      <c r="B57" s="99" t="s">
        <v>298</v>
      </c>
      <c r="C57" s="103"/>
      <c r="D57" s="101">
        <v>454477231</v>
      </c>
      <c r="E57" s="97" t="s">
        <v>305</v>
      </c>
      <c r="F57" s="97" t="s">
        <v>306</v>
      </c>
      <c r="G57" s="97" t="s">
        <v>321</v>
      </c>
      <c r="H57" s="128" t="s">
        <v>315</v>
      </c>
      <c r="J57" s="131"/>
      <c r="K57" s="131">
        <v>12090000</v>
      </c>
      <c r="L57" s="131"/>
      <c r="M57" s="131"/>
    </row>
    <row r="58" spans="1:13" s="40" customFormat="1" ht="18">
      <c r="A58" s="98"/>
      <c r="B58" s="99" t="s">
        <v>202</v>
      </c>
      <c r="C58" s="102">
        <v>6249387</v>
      </c>
      <c r="D58" s="101"/>
      <c r="E58" s="101">
        <v>1311000</v>
      </c>
      <c r="F58" s="101">
        <v>2918810</v>
      </c>
      <c r="G58" s="101">
        <v>2018577</v>
      </c>
      <c r="H58" s="87">
        <v>1141014</v>
      </c>
      <c r="J58" s="131"/>
      <c r="K58" s="131">
        <v>4450000</v>
      </c>
      <c r="L58" s="131"/>
      <c r="M58" s="131"/>
    </row>
    <row r="59" spans="1:13" s="40" customFormat="1" ht="47.25">
      <c r="A59" s="98">
        <v>9</v>
      </c>
      <c r="B59" s="99" t="s">
        <v>299</v>
      </c>
      <c r="C59" s="103"/>
      <c r="D59" s="101">
        <v>454477231</v>
      </c>
      <c r="E59" s="97" t="s">
        <v>312</v>
      </c>
      <c r="F59" s="97" t="s">
        <v>322</v>
      </c>
      <c r="G59" s="97"/>
      <c r="H59" s="128" t="s">
        <v>315</v>
      </c>
      <c r="J59" s="131"/>
      <c r="K59" s="131">
        <v>750000</v>
      </c>
      <c r="L59" s="131"/>
      <c r="M59" s="131"/>
    </row>
    <row r="60" spans="1:13" s="40" customFormat="1" ht="18">
      <c r="A60" s="98"/>
      <c r="B60" s="99" t="s">
        <v>202</v>
      </c>
      <c r="C60" s="102">
        <v>17628000</v>
      </c>
      <c r="D60" s="101"/>
      <c r="E60" s="101">
        <v>6000000</v>
      </c>
      <c r="F60" s="101">
        <v>11628000</v>
      </c>
      <c r="G60" s="101"/>
      <c r="H60" s="87">
        <v>1490000</v>
      </c>
      <c r="J60" s="131"/>
      <c r="K60" s="131">
        <f>SUM(K51:K59)</f>
        <v>651390100</v>
      </c>
      <c r="L60" s="131"/>
      <c r="M60" s="131"/>
    </row>
    <row r="61" spans="1:13" s="40" customFormat="1" ht="57">
      <c r="A61" s="98">
        <v>10</v>
      </c>
      <c r="B61" s="99" t="s">
        <v>300</v>
      </c>
      <c r="C61" s="103"/>
      <c r="D61" s="101">
        <v>454477231</v>
      </c>
      <c r="E61" s="97" t="s">
        <v>307</v>
      </c>
      <c r="F61" s="97" t="s">
        <v>304</v>
      </c>
      <c r="G61" s="97" t="s">
        <v>308</v>
      </c>
      <c r="H61" s="128" t="s">
        <v>315</v>
      </c>
      <c r="J61" s="131"/>
      <c r="K61" s="131">
        <f>J56-K60</f>
        <v>-2925100</v>
      </c>
      <c r="L61" s="131"/>
      <c r="M61" s="131"/>
    </row>
    <row r="62" spans="1:13" s="40" customFormat="1" ht="18">
      <c r="A62" s="98"/>
      <c r="B62" s="99" t="s">
        <v>202</v>
      </c>
      <c r="C62" s="102">
        <v>34507000</v>
      </c>
      <c r="D62" s="101"/>
      <c r="E62" s="101">
        <v>17642000</v>
      </c>
      <c r="F62" s="101">
        <v>12765000</v>
      </c>
      <c r="G62" s="101">
        <v>4100000</v>
      </c>
      <c r="H62" s="87">
        <v>293700</v>
      </c>
      <c r="J62" s="131"/>
      <c r="K62" s="131">
        <f>K61+K27</f>
        <v>211690876</v>
      </c>
      <c r="L62" s="131"/>
      <c r="M62" s="131"/>
    </row>
    <row r="63" spans="1:13" s="40" customFormat="1" ht="57">
      <c r="A63" s="98">
        <v>11</v>
      </c>
      <c r="B63" s="99" t="s">
        <v>301</v>
      </c>
      <c r="C63" s="103"/>
      <c r="D63" s="101">
        <v>454477231</v>
      </c>
      <c r="E63" s="97" t="s">
        <v>325</v>
      </c>
      <c r="F63" s="97" t="s">
        <v>311</v>
      </c>
      <c r="G63" s="97" t="s">
        <v>326</v>
      </c>
      <c r="H63" s="128" t="s">
        <v>315</v>
      </c>
      <c r="J63" s="131"/>
      <c r="K63" s="131"/>
      <c r="L63" s="131"/>
      <c r="M63" s="131"/>
    </row>
    <row r="64" spans="1:13" s="40" customFormat="1" ht="32.25" customHeight="1">
      <c r="A64" s="98"/>
      <c r="B64" s="99" t="s">
        <v>202</v>
      </c>
      <c r="C64" s="102">
        <v>3997391319</v>
      </c>
      <c r="D64" s="101"/>
      <c r="E64" s="101">
        <v>3578771998</v>
      </c>
      <c r="F64" s="101">
        <f>C64-E64-G64</f>
        <v>360888321</v>
      </c>
      <c r="G64" s="101">
        <v>57731000</v>
      </c>
      <c r="H64" s="87">
        <v>1642333681</v>
      </c>
      <c r="J64" s="131"/>
      <c r="K64" s="131"/>
      <c r="L64" s="131"/>
      <c r="M64" s="131"/>
    </row>
    <row r="65" spans="1:13" s="40" customFormat="1" ht="18">
      <c r="A65" s="98"/>
      <c r="B65" s="99" t="s">
        <v>219</v>
      </c>
      <c r="C65" s="101">
        <v>1173658202</v>
      </c>
      <c r="D65" s="114"/>
      <c r="E65" s="114"/>
      <c r="F65" s="114"/>
      <c r="G65" s="85">
        <v>1173658202</v>
      </c>
      <c r="H65" s="85">
        <v>180316798</v>
      </c>
      <c r="J65" s="131"/>
      <c r="K65" s="131"/>
      <c r="L65" s="131"/>
      <c r="M65" s="131"/>
    </row>
    <row r="66" spans="1:13" s="40" customFormat="1" ht="18" hidden="1">
      <c r="A66" s="98">
        <v>5</v>
      </c>
      <c r="B66" s="99" t="s">
        <v>224</v>
      </c>
      <c r="C66" s="101"/>
      <c r="D66" s="114"/>
      <c r="E66" s="114"/>
      <c r="F66" s="114"/>
      <c r="G66" s="85"/>
      <c r="H66" s="131"/>
      <c r="J66" s="131"/>
      <c r="K66" s="131"/>
      <c r="L66" s="131"/>
      <c r="M66" s="131"/>
    </row>
    <row r="67" spans="1:13" s="40" customFormat="1" ht="18" hidden="1">
      <c r="A67" s="98" t="s">
        <v>225</v>
      </c>
      <c r="B67" s="99" t="s">
        <v>202</v>
      </c>
      <c r="C67" s="101"/>
      <c r="D67" s="114"/>
      <c r="E67" s="114"/>
      <c r="F67" s="114"/>
      <c r="G67" s="85"/>
      <c r="H67" s="131"/>
      <c r="J67" s="131"/>
      <c r="K67" s="131"/>
      <c r="L67" s="131"/>
      <c r="M67" s="131"/>
    </row>
    <row r="68" spans="1:13" s="40" customFormat="1" ht="18" hidden="1">
      <c r="A68" s="98" t="s">
        <v>226</v>
      </c>
      <c r="B68" s="99" t="s">
        <v>219</v>
      </c>
      <c r="C68" s="101"/>
      <c r="D68" s="114"/>
      <c r="E68" s="114"/>
      <c r="F68" s="114"/>
      <c r="G68" s="85"/>
      <c r="H68" s="131"/>
      <c r="J68" s="131"/>
      <c r="K68" s="131"/>
      <c r="L68" s="131"/>
      <c r="M68" s="131"/>
    </row>
    <row r="69" spans="1:13" s="40" customFormat="1" ht="18" hidden="1">
      <c r="A69" s="98">
        <v>6</v>
      </c>
      <c r="B69" s="99" t="s">
        <v>227</v>
      </c>
      <c r="C69" s="101"/>
      <c r="D69" s="114"/>
      <c r="E69" s="114"/>
      <c r="F69" s="114"/>
      <c r="G69" s="85"/>
      <c r="H69" s="131"/>
      <c r="J69" s="131"/>
      <c r="K69" s="131"/>
      <c r="L69" s="131"/>
      <c r="M69" s="131"/>
    </row>
    <row r="70" spans="1:13" s="40" customFormat="1" ht="18" hidden="1">
      <c r="A70" s="98" t="s">
        <v>228</v>
      </c>
      <c r="B70" s="99" t="s">
        <v>202</v>
      </c>
      <c r="C70" s="101"/>
      <c r="D70" s="114"/>
      <c r="E70" s="114"/>
      <c r="F70" s="114"/>
      <c r="G70" s="85"/>
      <c r="H70" s="131"/>
      <c r="J70" s="131"/>
      <c r="K70" s="131"/>
      <c r="L70" s="131"/>
      <c r="M70" s="131"/>
    </row>
    <row r="71" spans="1:13" s="40" customFormat="1" ht="18" hidden="1">
      <c r="A71" s="98" t="s">
        <v>229</v>
      </c>
      <c r="B71" s="99" t="s">
        <v>219</v>
      </c>
      <c r="C71" s="101"/>
      <c r="D71" s="114"/>
      <c r="E71" s="114"/>
      <c r="F71" s="114"/>
      <c r="G71" s="85"/>
      <c r="H71" s="131"/>
      <c r="J71" s="131"/>
      <c r="K71" s="131"/>
      <c r="L71" s="131"/>
      <c r="M71" s="131"/>
    </row>
    <row r="72" spans="1:13" s="40" customFormat="1" ht="18" hidden="1">
      <c r="A72" s="98">
        <v>7</v>
      </c>
      <c r="B72" s="99" t="s">
        <v>230</v>
      </c>
      <c r="C72" s="101"/>
      <c r="D72" s="114"/>
      <c r="E72" s="114"/>
      <c r="F72" s="114"/>
      <c r="G72" s="85"/>
      <c r="H72" s="131"/>
      <c r="J72" s="131"/>
      <c r="K72" s="131"/>
      <c r="L72" s="131"/>
      <c r="M72" s="131"/>
    </row>
    <row r="73" spans="1:13" s="40" customFormat="1" ht="18" hidden="1">
      <c r="A73" s="98" t="s">
        <v>231</v>
      </c>
      <c r="B73" s="99" t="s">
        <v>202</v>
      </c>
      <c r="C73" s="101"/>
      <c r="D73" s="114"/>
      <c r="E73" s="114"/>
      <c r="F73" s="114"/>
      <c r="G73" s="85"/>
      <c r="H73" s="131"/>
      <c r="J73" s="131"/>
      <c r="K73" s="131"/>
      <c r="L73" s="131"/>
      <c r="M73" s="131"/>
    </row>
    <row r="74" spans="1:13" s="40" customFormat="1" ht="18" hidden="1">
      <c r="A74" s="98" t="s">
        <v>232</v>
      </c>
      <c r="B74" s="99" t="s">
        <v>219</v>
      </c>
      <c r="C74" s="101"/>
      <c r="D74" s="114"/>
      <c r="E74" s="114"/>
      <c r="F74" s="114"/>
      <c r="G74" s="85"/>
      <c r="H74" s="131"/>
      <c r="J74" s="131"/>
      <c r="K74" s="131"/>
      <c r="L74" s="131"/>
      <c r="M74" s="131"/>
    </row>
    <row r="75" spans="1:13" s="40" customFormat="1" ht="18" hidden="1">
      <c r="A75" s="98">
        <v>8</v>
      </c>
      <c r="B75" s="99" t="s">
        <v>233</v>
      </c>
      <c r="C75" s="101"/>
      <c r="D75" s="114"/>
      <c r="E75" s="114"/>
      <c r="F75" s="114"/>
      <c r="G75" s="85"/>
      <c r="H75" s="131"/>
      <c r="J75" s="131"/>
      <c r="K75" s="131"/>
      <c r="L75" s="131"/>
      <c r="M75" s="131"/>
    </row>
    <row r="76" spans="1:13" s="40" customFormat="1" ht="18" hidden="1">
      <c r="A76" s="98" t="s">
        <v>234</v>
      </c>
      <c r="B76" s="99" t="s">
        <v>202</v>
      </c>
      <c r="C76" s="101"/>
      <c r="D76" s="114"/>
      <c r="E76" s="114"/>
      <c r="F76" s="114"/>
      <c r="G76" s="85"/>
      <c r="H76" s="131"/>
      <c r="J76" s="131"/>
      <c r="K76" s="131"/>
      <c r="L76" s="131"/>
      <c r="M76" s="131"/>
    </row>
    <row r="77" spans="1:13" s="40" customFormat="1" ht="18" hidden="1">
      <c r="A77" s="98" t="s">
        <v>235</v>
      </c>
      <c r="B77" s="99" t="s">
        <v>219</v>
      </c>
      <c r="C77" s="101"/>
      <c r="D77" s="114"/>
      <c r="E77" s="114"/>
      <c r="F77" s="114"/>
      <c r="G77" s="85"/>
      <c r="H77" s="131"/>
      <c r="J77" s="131"/>
      <c r="K77" s="131"/>
      <c r="L77" s="131"/>
      <c r="M77" s="131"/>
    </row>
    <row r="78" spans="1:13" s="40" customFormat="1" ht="18" hidden="1">
      <c r="A78" s="98">
        <v>9</v>
      </c>
      <c r="B78" s="99" t="s">
        <v>236</v>
      </c>
      <c r="C78" s="101"/>
      <c r="D78" s="114"/>
      <c r="E78" s="114"/>
      <c r="F78" s="114"/>
      <c r="G78" s="85"/>
      <c r="H78" s="131"/>
      <c r="J78" s="131"/>
      <c r="K78" s="131"/>
      <c r="L78" s="131"/>
      <c r="M78" s="131"/>
    </row>
    <row r="79" spans="1:13" s="40" customFormat="1" ht="18" hidden="1">
      <c r="A79" s="98" t="s">
        <v>237</v>
      </c>
      <c r="B79" s="99" t="s">
        <v>202</v>
      </c>
      <c r="C79" s="101"/>
      <c r="D79" s="114"/>
      <c r="E79" s="114"/>
      <c r="F79" s="114"/>
      <c r="G79" s="85"/>
      <c r="H79" s="131"/>
      <c r="J79" s="131"/>
      <c r="K79" s="131"/>
      <c r="L79" s="131"/>
      <c r="M79" s="131"/>
    </row>
    <row r="80" spans="1:13" s="40" customFormat="1" ht="18" hidden="1">
      <c r="A80" s="98" t="s">
        <v>238</v>
      </c>
      <c r="B80" s="99" t="s">
        <v>219</v>
      </c>
      <c r="C80" s="101"/>
      <c r="D80" s="114"/>
      <c r="E80" s="114"/>
      <c r="F80" s="114"/>
      <c r="G80" s="85"/>
      <c r="H80" s="131"/>
      <c r="J80" s="131"/>
      <c r="K80" s="131"/>
      <c r="L80" s="131"/>
      <c r="M80" s="131"/>
    </row>
    <row r="81" spans="1:13" s="40" customFormat="1" ht="18" hidden="1">
      <c r="A81" s="98">
        <v>10</v>
      </c>
      <c r="B81" s="99" t="s">
        <v>239</v>
      </c>
      <c r="C81" s="101"/>
      <c r="D81" s="114"/>
      <c r="E81" s="114"/>
      <c r="F81" s="114"/>
      <c r="G81" s="85"/>
      <c r="H81" s="131"/>
      <c r="J81" s="131"/>
      <c r="K81" s="131"/>
      <c r="L81" s="131"/>
      <c r="M81" s="131"/>
    </row>
    <row r="82" spans="1:13" s="40" customFormat="1" ht="18" hidden="1">
      <c r="A82" s="98" t="s">
        <v>240</v>
      </c>
      <c r="B82" s="99" t="s">
        <v>202</v>
      </c>
      <c r="C82" s="101"/>
      <c r="D82" s="114"/>
      <c r="E82" s="114"/>
      <c r="F82" s="114"/>
      <c r="G82" s="85"/>
      <c r="H82" s="131"/>
      <c r="J82" s="131"/>
      <c r="K82" s="131"/>
      <c r="L82" s="131"/>
      <c r="M82" s="131"/>
    </row>
    <row r="83" spans="1:13" s="40" customFormat="1" ht="18" hidden="1">
      <c r="A83" s="98" t="s">
        <v>241</v>
      </c>
      <c r="B83" s="99" t="s">
        <v>219</v>
      </c>
      <c r="C83" s="101"/>
      <c r="D83" s="114"/>
      <c r="E83" s="114"/>
      <c r="F83" s="114"/>
      <c r="G83" s="85"/>
      <c r="H83" s="131"/>
      <c r="J83" s="131"/>
      <c r="K83" s="131"/>
      <c r="L83" s="131"/>
      <c r="M83" s="131"/>
    </row>
    <row r="84" spans="1:13" s="40" customFormat="1" ht="18" hidden="1">
      <c r="A84" s="98">
        <v>11</v>
      </c>
      <c r="B84" s="106" t="s">
        <v>242</v>
      </c>
      <c r="C84" s="112"/>
      <c r="D84" s="113"/>
      <c r="E84" s="113"/>
      <c r="F84" s="113"/>
      <c r="G84" s="113"/>
      <c r="H84" s="132"/>
      <c r="J84" s="131"/>
      <c r="K84" s="131"/>
      <c r="L84" s="131"/>
      <c r="M84" s="131"/>
    </row>
    <row r="85" spans="1:13" s="40" customFormat="1" ht="18" hidden="1">
      <c r="A85" s="98">
        <v>1</v>
      </c>
      <c r="B85" s="120" t="s">
        <v>243</v>
      </c>
      <c r="C85" s="101"/>
      <c r="D85" s="114"/>
      <c r="E85" s="114"/>
      <c r="F85" s="114"/>
      <c r="G85" s="115"/>
      <c r="H85" s="125"/>
      <c r="J85" s="131"/>
      <c r="K85" s="131"/>
      <c r="L85" s="131"/>
      <c r="M85" s="131"/>
    </row>
    <row r="86" spans="1:13" s="40" customFormat="1" ht="18.75" customHeight="1" hidden="1">
      <c r="A86" s="98"/>
      <c r="B86" s="121" t="s">
        <v>244</v>
      </c>
      <c r="C86" s="105"/>
      <c r="D86" s="101"/>
      <c r="E86" s="101"/>
      <c r="F86" s="100"/>
      <c r="G86" s="101"/>
      <c r="H86" s="125"/>
      <c r="J86" s="131"/>
      <c r="K86" s="131"/>
      <c r="L86" s="131"/>
      <c r="M86" s="131"/>
    </row>
    <row r="87" spans="1:13" s="40" customFormat="1" ht="14.25" customHeight="1" hidden="1">
      <c r="A87" s="98">
        <v>2</v>
      </c>
      <c r="B87" s="106" t="s">
        <v>242</v>
      </c>
      <c r="C87" s="105"/>
      <c r="D87" s="101"/>
      <c r="E87" s="101"/>
      <c r="F87" s="105"/>
      <c r="G87" s="101"/>
      <c r="H87" s="125"/>
      <c r="J87" s="131"/>
      <c r="K87" s="131"/>
      <c r="L87" s="131"/>
      <c r="M87" s="131"/>
    </row>
    <row r="88" spans="1:13" s="40" customFormat="1" ht="18.75" customHeight="1" hidden="1">
      <c r="A88" s="98"/>
      <c r="B88" s="121" t="s">
        <v>245</v>
      </c>
      <c r="C88" s="85"/>
      <c r="D88" s="85"/>
      <c r="E88" s="85"/>
      <c r="F88" s="85"/>
      <c r="G88" s="85"/>
      <c r="H88" s="131"/>
      <c r="J88" s="131"/>
      <c r="K88" s="131"/>
      <c r="L88" s="131"/>
      <c r="M88" s="131"/>
    </row>
    <row r="90" spans="2:15" ht="18.75">
      <c r="B90" s="35" t="s">
        <v>182</v>
      </c>
      <c r="C90" s="136" t="s">
        <v>316</v>
      </c>
      <c r="D90" s="136"/>
      <c r="E90" s="136"/>
      <c r="F90" s="136"/>
      <c r="G90" s="136"/>
      <c r="H90" s="133"/>
      <c r="I90" s="122"/>
      <c r="J90" s="133"/>
      <c r="K90" s="133"/>
      <c r="L90" s="133"/>
      <c r="M90" s="133"/>
      <c r="N90" s="122"/>
      <c r="O90" s="122"/>
    </row>
    <row r="91" spans="3:14" ht="15.75">
      <c r="C91" s="137" t="s">
        <v>139</v>
      </c>
      <c r="D91" s="137"/>
      <c r="E91" s="137"/>
      <c r="F91" s="137"/>
      <c r="G91" s="137"/>
      <c r="H91" s="137"/>
      <c r="I91" s="123"/>
      <c r="J91" s="135"/>
      <c r="K91" s="135"/>
      <c r="L91" s="135"/>
      <c r="M91" s="135"/>
      <c r="N91" s="123"/>
    </row>
  </sheetData>
  <sheetProtection/>
  <mergeCells count="17">
    <mergeCell ref="C90:G90"/>
    <mergeCell ref="C91:H91"/>
    <mergeCell ref="H9:H10"/>
    <mergeCell ref="E21:H21"/>
    <mergeCell ref="A7:G7"/>
    <mergeCell ref="C8:G8"/>
    <mergeCell ref="A9:A10"/>
    <mergeCell ref="B9:B10"/>
    <mergeCell ref="C9:C10"/>
    <mergeCell ref="D9:D10"/>
    <mergeCell ref="E9:G9"/>
    <mergeCell ref="A1:G1"/>
    <mergeCell ref="A2:B2"/>
    <mergeCell ref="A3:B3"/>
    <mergeCell ref="A4:G4"/>
    <mergeCell ref="A5:G5"/>
    <mergeCell ref="A6:G6"/>
  </mergeCells>
  <printOptions/>
  <pageMargins left="0.6" right="0.25" top="0.32" bottom="0.32"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dc:creator>
  <cp:keywords/>
  <dc:description/>
  <cp:lastModifiedBy>TRINH</cp:lastModifiedBy>
  <cp:lastPrinted>2019-10-01T09:14:34Z</cp:lastPrinted>
  <dcterms:created xsi:type="dcterms:W3CDTF">2018-02-08T02:28:51Z</dcterms:created>
  <dcterms:modified xsi:type="dcterms:W3CDTF">2019-11-12T02:00:12Z</dcterms:modified>
  <cp:category/>
  <cp:version/>
  <cp:contentType/>
  <cp:contentStatus/>
</cp:coreProperties>
</file>